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1"/>
  </bookViews>
  <sheets>
    <sheet name="AL" sheetId="1" r:id="rId1"/>
    <sheet name="NL" sheetId="2" r:id="rId2"/>
  </sheets>
  <definedNames/>
  <calcPr fullCalcOnLoad="1"/>
</workbook>
</file>

<file path=xl/sharedStrings.xml><?xml version="1.0" encoding="utf-8"?>
<sst xmlns="http://schemas.openxmlformats.org/spreadsheetml/2006/main" count="2446" uniqueCount="634">
  <si>
    <t>NAME</t>
  </si>
  <si>
    <t>AGE</t>
  </si>
  <si>
    <t>TEAM</t>
  </si>
  <si>
    <t>POS</t>
  </si>
  <si>
    <t>LG</t>
  </si>
  <si>
    <t>G</t>
  </si>
  <si>
    <t>PA</t>
  </si>
  <si>
    <t>AB</t>
  </si>
  <si>
    <t>H</t>
  </si>
  <si>
    <t>1B</t>
  </si>
  <si>
    <t>2B</t>
  </si>
  <si>
    <t>3B</t>
  </si>
  <si>
    <t>HR</t>
  </si>
  <si>
    <t>BB</t>
  </si>
  <si>
    <t>HBP</t>
  </si>
  <si>
    <t>SB</t>
  </si>
  <si>
    <t>CS</t>
  </si>
  <si>
    <t>Jose Molina</t>
  </si>
  <si>
    <t>NYA</t>
  </si>
  <si>
    <t>c</t>
  </si>
  <si>
    <t>AL</t>
  </si>
  <si>
    <t>Robinson Cano</t>
  </si>
  <si>
    <t>2b</t>
  </si>
  <si>
    <t>Ivan Rodriguez</t>
  </si>
  <si>
    <t>DET</t>
  </si>
  <si>
    <t>TOR</t>
  </si>
  <si>
    <t>Gabe Gross</t>
  </si>
  <si>
    <t>TBA</t>
  </si>
  <si>
    <t>rf</t>
  </si>
  <si>
    <t>Jason Kubel</t>
  </si>
  <si>
    <t>MIN</t>
  </si>
  <si>
    <t>dh</t>
  </si>
  <si>
    <t>Chris Denorfia</t>
  </si>
  <si>
    <t>OAK</t>
  </si>
  <si>
    <t>lf</t>
  </si>
  <si>
    <t>KCA</t>
  </si>
  <si>
    <t>Gary Matthews Jr.</t>
  </si>
  <si>
    <t>ANA</t>
  </si>
  <si>
    <t>BOS</t>
  </si>
  <si>
    <t>Clete Thomas</t>
  </si>
  <si>
    <t>Timothy Hulett, Jr.</t>
  </si>
  <si>
    <t>SEA</t>
  </si>
  <si>
    <t>Justin Christian</t>
  </si>
  <si>
    <t>Jeff Clement</t>
  </si>
  <si>
    <t>Brandon Wood</t>
  </si>
  <si>
    <t>3b</t>
  </si>
  <si>
    <t>Curtis Thigpen</t>
  </si>
  <si>
    <t>Sean Rodriguez</t>
  </si>
  <si>
    <t>Mitch Maier</t>
  </si>
  <si>
    <t>cf</t>
  </si>
  <si>
    <t>Eider Torres</t>
  </si>
  <si>
    <t>BAL</t>
  </si>
  <si>
    <t>ss</t>
  </si>
  <si>
    <t>CHA</t>
  </si>
  <si>
    <t>Shelley Duncan</t>
  </si>
  <si>
    <t>1b</t>
  </si>
  <si>
    <t>Nathan Haynes</t>
  </si>
  <si>
    <t>Maximiliano Ramirez</t>
  </si>
  <si>
    <t>TEX</t>
  </si>
  <si>
    <t>Alberto Gonzalez</t>
  </si>
  <si>
    <t>German Duran</t>
  </si>
  <si>
    <t>Taylor Teagarden</t>
  </si>
  <si>
    <t>David Murphy</t>
  </si>
  <si>
    <t>Daric Barton</t>
  </si>
  <si>
    <t>Wladimir Balentien</t>
  </si>
  <si>
    <t>Charlton Jimerson</t>
  </si>
  <si>
    <t>Brooks Conrad</t>
  </si>
  <si>
    <t>Oscar Salazar</t>
  </si>
  <si>
    <t>ph</t>
  </si>
  <si>
    <t>Carlos Gomez</t>
  </si>
  <si>
    <t>Justin Ruggiano</t>
  </si>
  <si>
    <t>Bryan LaHair</t>
  </si>
  <si>
    <t>CLE</t>
  </si>
  <si>
    <t>Michael Hollimon</t>
  </si>
  <si>
    <t>Ryan Roberts</t>
  </si>
  <si>
    <t>Brandon Moss</t>
  </si>
  <si>
    <t>Jeff Fiorentino</t>
  </si>
  <si>
    <t>Matt Tupman</t>
  </si>
  <si>
    <t>Gregorio Petit</t>
  </si>
  <si>
    <t>Brett Gardner</t>
  </si>
  <si>
    <t>Brian Buscher</t>
  </si>
  <si>
    <t>Matthew Macri</t>
  </si>
  <si>
    <t>Ryan Sweeney</t>
  </si>
  <si>
    <t>Brent Clevlen</t>
  </si>
  <si>
    <t>Mike Aviles</t>
  </si>
  <si>
    <t>Jonathan Van Every</t>
  </si>
  <si>
    <t>Randy Ruiz</t>
  </si>
  <si>
    <t>Elliot Johnson</t>
  </si>
  <si>
    <t>Ben Francisco</t>
  </si>
  <si>
    <t>Buck Coats</t>
  </si>
  <si>
    <t>Guillermo Quiroz</t>
  </si>
  <si>
    <t>Dane Sardinha</t>
  </si>
  <si>
    <t>Matt Tolbert</t>
  </si>
  <si>
    <t>Luis Hernandez</t>
  </si>
  <si>
    <t>Jed Lowrie</t>
  </si>
  <si>
    <t>Reid Brignac</t>
  </si>
  <si>
    <t>Chris Stewart</t>
  </si>
  <si>
    <t>Andy Cannizaro</t>
  </si>
  <si>
    <t>Jeff Bailey</t>
  </si>
  <si>
    <t>Alexei Ramirez</t>
  </si>
  <si>
    <t>Eric Patterson</t>
  </si>
  <si>
    <t>Chris Carter</t>
  </si>
  <si>
    <t>Denard Span</t>
  </si>
  <si>
    <t>Jacoby Ellsbury</t>
  </si>
  <si>
    <t>Robinzon Diaz</t>
  </si>
  <si>
    <t>Matthew Brown</t>
  </si>
  <si>
    <t>Luis Montanez</t>
  </si>
  <si>
    <t>Evan Longoria</t>
  </si>
  <si>
    <t>Christopher Davis</t>
  </si>
  <si>
    <t>Bobby Wilson</t>
  </si>
  <si>
    <t>Carlos Gonzalez</t>
  </si>
  <si>
    <t>Brandon Boggs</t>
  </si>
  <si>
    <t>Jeff Larish</t>
  </si>
  <si>
    <t>Michael Aubrey</t>
  </si>
  <si>
    <t>Ryan Budde</t>
  </si>
  <si>
    <t>Wes Bankston</t>
  </si>
  <si>
    <t>Matthew Joyce</t>
  </si>
  <si>
    <t>Scott Moore</t>
  </si>
  <si>
    <t>Shawn Riggans</t>
  </si>
  <si>
    <t>Joe Thurston</t>
  </si>
  <si>
    <t>Alexi Casilla</t>
  </si>
  <si>
    <t>Melvin Mora</t>
  </si>
  <si>
    <t>Mike Sweeney</t>
  </si>
  <si>
    <t>Travis Buck</t>
  </si>
  <si>
    <t>Vernon Wells</t>
  </si>
  <si>
    <t>Freddie Bynum</t>
  </si>
  <si>
    <t>Brandon Fahey</t>
  </si>
  <si>
    <t>Chris Shelton</t>
  </si>
  <si>
    <t>Hector Luna</t>
  </si>
  <si>
    <t>Julio Lugo</t>
  </si>
  <si>
    <t>Frank Thomas</t>
  </si>
  <si>
    <t>Jamey Carroll</t>
  </si>
  <si>
    <t>Shin-Soo Choo</t>
  </si>
  <si>
    <t>Jonny Gomes</t>
  </si>
  <si>
    <t>Mike Lowell</t>
  </si>
  <si>
    <t>Greg Norton</t>
  </si>
  <si>
    <t>Kurt Suzuki</t>
  </si>
  <si>
    <t>Dioner Navarro</t>
  </si>
  <si>
    <t>Maicer Izturis</t>
  </si>
  <si>
    <t>Carl Crawford</t>
  </si>
  <si>
    <t>Brandon Inge</t>
  </si>
  <si>
    <t>Shannon Stewart</t>
  </si>
  <si>
    <t>Kelly Shoppach</t>
  </si>
  <si>
    <t>Vladimir Guerrero</t>
  </si>
  <si>
    <t>Marlon Byrd</t>
  </si>
  <si>
    <t>Jay Payton</t>
  </si>
  <si>
    <t>Jim Thome</t>
  </si>
  <si>
    <t>Raul Ibanez</t>
  </si>
  <si>
    <t>Michael Cuddyer</t>
  </si>
  <si>
    <t>Curtis Granderson</t>
  </si>
  <si>
    <t>Toby Hall</t>
  </si>
  <si>
    <t>Manny Ramirez</t>
  </si>
  <si>
    <t>Alex Cintron</t>
  </si>
  <si>
    <t>Ichiro Suzuki</t>
  </si>
  <si>
    <t>Jacque Jones</t>
  </si>
  <si>
    <t>Ramon Vazquez</t>
  </si>
  <si>
    <t>Howie Clark</t>
  </si>
  <si>
    <t>Victor Martinez</t>
  </si>
  <si>
    <t>Jason Botts</t>
  </si>
  <si>
    <t>Miguel Olivo</t>
  </si>
  <si>
    <t>Josh Barfield</t>
  </si>
  <si>
    <t>Grady Sizemore</t>
  </si>
  <si>
    <t>Rajai Davis</t>
  </si>
  <si>
    <t>Kenji Johjima</t>
  </si>
  <si>
    <t>Ken Griffey Jr.</t>
  </si>
  <si>
    <t>Jose Vidro</t>
  </si>
  <si>
    <t>Cliff Floyd</t>
  </si>
  <si>
    <t>Robb Quinlan</t>
  </si>
  <si>
    <t>Ben Zobrist</t>
  </si>
  <si>
    <t>Erick Aybar</t>
  </si>
  <si>
    <t>Adrian Beltre</t>
  </si>
  <si>
    <t>Jason Varitek</t>
  </si>
  <si>
    <t>Melky Cabrera</t>
  </si>
  <si>
    <t>J.D. Drew</t>
  </si>
  <si>
    <t>Sal Fasano</t>
  </si>
  <si>
    <t>Angel Gonzalez</t>
  </si>
  <si>
    <t>Donnie Murphy</t>
  </si>
  <si>
    <t>David Dellucci</t>
  </si>
  <si>
    <t>Jamie Burke</t>
  </si>
  <si>
    <t>John McDonald</t>
  </si>
  <si>
    <t>Xavier Nady</t>
  </si>
  <si>
    <t>Mark Ellis</t>
  </si>
  <si>
    <t>Ryan Garko</t>
  </si>
  <si>
    <t>Juan Castro</t>
  </si>
  <si>
    <t>Travis Metcalf</t>
  </si>
  <si>
    <t>Yuniesky Betancourt</t>
  </si>
  <si>
    <t>Dan Johnson</t>
  </si>
  <si>
    <t>Jhonny Peralta</t>
  </si>
  <si>
    <t>Adam Everett</t>
  </si>
  <si>
    <t>Jason Giambi</t>
  </si>
  <si>
    <t>Jose Guillen</t>
  </si>
  <si>
    <t>Mike Napoli</t>
  </si>
  <si>
    <t>Andy Marte</t>
  </si>
  <si>
    <t>Jeff Mathis</t>
  </si>
  <si>
    <t>Mark Teahen</t>
  </si>
  <si>
    <t>Carlos Guillen</t>
  </si>
  <si>
    <t>Mike Morse</t>
  </si>
  <si>
    <t>Lyle Overbay</t>
  </si>
  <si>
    <t>Brad Wilkerson</t>
  </si>
  <si>
    <t>Adam Jones</t>
  </si>
  <si>
    <t>Delmon Young</t>
  </si>
  <si>
    <t>Willie Bloomquist</t>
  </si>
  <si>
    <t>John Buck</t>
  </si>
  <si>
    <t>Jason Bay</t>
  </si>
  <si>
    <t>Mike Redmond</t>
  </si>
  <si>
    <t>Jose Lopez</t>
  </si>
  <si>
    <t>Alex Rodriguez</t>
  </si>
  <si>
    <t>Carlos Pena</t>
  </si>
  <si>
    <t>Juan Rivera</t>
  </si>
  <si>
    <t>Miguel Cairo</t>
  </si>
  <si>
    <t>Eric Chavez</t>
  </si>
  <si>
    <t>Adam Lind</t>
  </si>
  <si>
    <t>Derek Jeter</t>
  </si>
  <si>
    <t>Ramon Santiago</t>
  </si>
  <si>
    <t>Joey Gathright</t>
  </si>
  <si>
    <t>Pablo Ozuna</t>
  </si>
  <si>
    <t>A.J. Pierzynski</t>
  </si>
  <si>
    <t>B.J. Upton</t>
  </si>
  <si>
    <t>Emil Brown</t>
  </si>
  <si>
    <t>Frank Catalanotto</t>
  </si>
  <si>
    <t>Justin Morneau</t>
  </si>
  <si>
    <t>Edgar Renteria</t>
  </si>
  <si>
    <t>Michael Young</t>
  </si>
  <si>
    <t>Adam Melhuse</t>
  </si>
  <si>
    <t>Ross Gload</t>
  </si>
  <si>
    <t>Akinori Iwamura</t>
  </si>
  <si>
    <t>Matt Stairs</t>
  </si>
  <si>
    <t>Eric Hinske</t>
  </si>
  <si>
    <t>Josh Hamilton</t>
  </si>
  <si>
    <t>Gregg Zaun</t>
  </si>
  <si>
    <t>Marcus Thames</t>
  </si>
  <si>
    <t>Carlos Quentin</t>
  </si>
  <si>
    <t>Casey Blake</t>
  </si>
  <si>
    <t>Ben Broussard</t>
  </si>
  <si>
    <t>Mark Grudzielanek</t>
  </si>
  <si>
    <t>Tony Pena</t>
  </si>
  <si>
    <t>Gary Sheffield</t>
  </si>
  <si>
    <t>Ryan Raburn</t>
  </si>
  <si>
    <t>Jason Ellison</t>
  </si>
  <si>
    <t>Nick Markakis</t>
  </si>
  <si>
    <t>Coco Crisp</t>
  </si>
  <si>
    <t>David Eckstein</t>
  </si>
  <si>
    <t>David Ortiz</t>
  </si>
  <si>
    <t>Craig Monroe</t>
  </si>
  <si>
    <t>Dustin Pedroia</t>
  </si>
  <si>
    <t>David DeJesus</t>
  </si>
  <si>
    <t>Brian Roberts</t>
  </si>
  <si>
    <t>Joe Mauer</t>
  </si>
  <si>
    <t>Scott Rolen</t>
  </si>
  <si>
    <t>Placido Polanco</t>
  </si>
  <si>
    <t>Gerald Laird</t>
  </si>
  <si>
    <t>Josh Fields</t>
  </si>
  <si>
    <t>Jorge Posada</t>
  </si>
  <si>
    <t>Torii Hunter</t>
  </si>
  <si>
    <t>Aaron Hill</t>
  </si>
  <si>
    <t>Joe Crede</t>
  </si>
  <si>
    <t>Kevin Youkilis</t>
  </si>
  <si>
    <t>Esteban German</t>
  </si>
  <si>
    <t>Asdrubal Cabrera</t>
  </si>
  <si>
    <t>Jason Smith</t>
  </si>
  <si>
    <t>Johnny Damon</t>
  </si>
  <si>
    <t>Alex Rios</t>
  </si>
  <si>
    <t>Joe Inglett</t>
  </si>
  <si>
    <t>Sean Casey</t>
  </si>
  <si>
    <t>Rod Barajas</t>
  </si>
  <si>
    <t>Dewayne Wise</t>
  </si>
  <si>
    <t>Jeremy Reed</t>
  </si>
  <si>
    <t>Brian Anderson</t>
  </si>
  <si>
    <t>Brendan Harris</t>
  </si>
  <si>
    <t>Jorge Velandia</t>
  </si>
  <si>
    <t>Travis Hafner</t>
  </si>
  <si>
    <t>Morgan Ensberg</t>
  </si>
  <si>
    <t>Kevin Cash</t>
  </si>
  <si>
    <t>Magglio Ordonez</t>
  </si>
  <si>
    <t>Alex Gordon</t>
  </si>
  <si>
    <t>Jack Hannahan</t>
  </si>
  <si>
    <t>Reggie Willits</t>
  </si>
  <si>
    <t>Ramon Hernandez</t>
  </si>
  <si>
    <t>Ian Kinsler</t>
  </si>
  <si>
    <t>Mark Teixeira</t>
  </si>
  <si>
    <t>Jermaine Dye</t>
  </si>
  <si>
    <t>Alberto Callaspo</t>
  </si>
  <si>
    <t>Bobby Abreu</t>
  </si>
  <si>
    <t>Mike Lamb</t>
  </si>
  <si>
    <t>Jason Tyner</t>
  </si>
  <si>
    <t>Luke Scott</t>
  </si>
  <si>
    <t>Mike DiFelice</t>
  </si>
  <si>
    <t>Chone Figgins</t>
  </si>
  <si>
    <t>Orlando Cabrera</t>
  </si>
  <si>
    <t>Richie Sexson</t>
  </si>
  <si>
    <t>Willy Aybar</t>
  </si>
  <si>
    <t>Kendry Morales</t>
  </si>
  <si>
    <t>Bobby Crosby</t>
  </si>
  <si>
    <t>Billy Butler</t>
  </si>
  <si>
    <t>Rocco Baldelli</t>
  </si>
  <si>
    <t>Alex Cora</t>
  </si>
  <si>
    <t>Matt Murton</t>
  </si>
  <si>
    <t>Rob Bowen</t>
  </si>
  <si>
    <t>Jason Michaels</t>
  </si>
  <si>
    <t>Howie Kendrick</t>
  </si>
  <si>
    <t>Milton Bradley</t>
  </si>
  <si>
    <t>Aubrey Huff</t>
  </si>
  <si>
    <t>Marco Scutaro</t>
  </si>
  <si>
    <t>Hank Blalock</t>
  </si>
  <si>
    <t>Paul Konerko</t>
  </si>
  <si>
    <t>Jack Cust</t>
  </si>
  <si>
    <t>Nick Punto</t>
  </si>
  <si>
    <t>Casey Kotchman</t>
  </si>
  <si>
    <t>Miguel Cabrera</t>
  </si>
  <si>
    <t>Jarrod Saltalamacchia</t>
  </si>
  <si>
    <t>Hideki Matsui</t>
  </si>
  <si>
    <t>Juan Uribe</t>
  </si>
  <si>
    <t>Nick Swisher</t>
  </si>
  <si>
    <t>Kevin Mench</t>
  </si>
  <si>
    <t>Franklin Gutierrez</t>
  </si>
  <si>
    <t>Wilson Betemit</t>
  </si>
  <si>
    <t>Garret Anderson</t>
  </si>
  <si>
    <t>Chad Moeller</t>
  </si>
  <si>
    <t>Jason Bartlett</t>
  </si>
  <si>
    <t>Kevin Millar</t>
  </si>
  <si>
    <t>Total</t>
  </si>
  <si>
    <t>Reed Johnson</t>
  </si>
  <si>
    <t>CHN</t>
  </si>
  <si>
    <t>NL</t>
  </si>
  <si>
    <t>MIL</t>
  </si>
  <si>
    <t>Justin Upton</t>
  </si>
  <si>
    <t>ARI</t>
  </si>
  <si>
    <t>Mike Cameron</t>
  </si>
  <si>
    <t>Matt Treanor</t>
  </si>
  <si>
    <t>FLO</t>
  </si>
  <si>
    <t>HOU</t>
  </si>
  <si>
    <t>Elijah Dukes</t>
  </si>
  <si>
    <t>WAS</t>
  </si>
  <si>
    <t>Stephen Drew</t>
  </si>
  <si>
    <t>J.J. Hardy</t>
  </si>
  <si>
    <t>LAN</t>
  </si>
  <si>
    <t>Argenis Reyes</t>
  </si>
  <si>
    <t>NYN</t>
  </si>
  <si>
    <t>Nyjer Morgan</t>
  </si>
  <si>
    <t>PIT</t>
  </si>
  <si>
    <t>Jonathan Herrera</t>
  </si>
  <si>
    <t>COL</t>
  </si>
  <si>
    <t>Nick Hundley</t>
  </si>
  <si>
    <t>SDN</t>
  </si>
  <si>
    <t>CIN</t>
  </si>
  <si>
    <t>SLN</t>
  </si>
  <si>
    <t>James D'Antona</t>
  </si>
  <si>
    <t>Jai Miller</t>
  </si>
  <si>
    <t>Blake Dewitt</t>
  </si>
  <si>
    <t>Brian Myrow</t>
  </si>
  <si>
    <t>Gustavo Molina</t>
  </si>
  <si>
    <t>Edgar V Gonzalez</t>
  </si>
  <si>
    <t>Douglas Bernier</t>
  </si>
  <si>
    <t>Robinson Cancel</t>
  </si>
  <si>
    <t>Seth Smith</t>
  </si>
  <si>
    <t>Nick Evans</t>
  </si>
  <si>
    <t>Brett Carroll</t>
  </si>
  <si>
    <t>Clay Timpner</t>
  </si>
  <si>
    <t>SFN</t>
  </si>
  <si>
    <t>Brian Bixler</t>
  </si>
  <si>
    <t>Joey Votto</t>
  </si>
  <si>
    <t>Luke Carlin</t>
  </si>
  <si>
    <t>ATL</t>
  </si>
  <si>
    <t>Brian Bocock</t>
  </si>
  <si>
    <t>Emmanuel Burriss</t>
  </si>
  <si>
    <t>Martin Prado</t>
  </si>
  <si>
    <t>Brandon Jones</t>
  </si>
  <si>
    <t>Michael Bourn</t>
  </si>
  <si>
    <t>Delwyn Young</t>
  </si>
  <si>
    <t>PHI</t>
  </si>
  <si>
    <t>Jason Perry</t>
  </si>
  <si>
    <t>Luis Maza</t>
  </si>
  <si>
    <t>Stephen Holm</t>
  </si>
  <si>
    <t>Kosuke Fukudome</t>
  </si>
  <si>
    <t>Joe Dillon</t>
  </si>
  <si>
    <t>Callix Crabbe</t>
  </si>
  <si>
    <t>T.J. Bohn</t>
  </si>
  <si>
    <t>Paul McAnulty</t>
  </si>
  <si>
    <t>Paul Hoover</t>
  </si>
  <si>
    <t>J.R. Towles</t>
  </si>
  <si>
    <t>Andy LaRoche</t>
  </si>
  <si>
    <t>Brayan Pena</t>
  </si>
  <si>
    <t>Mike Cervenak</t>
  </si>
  <si>
    <t>Steven Pearce</t>
  </si>
  <si>
    <t>Brad Harman</t>
  </si>
  <si>
    <t>Chase Headley</t>
  </si>
  <si>
    <t>Clint Sammons</t>
  </si>
  <si>
    <t>Brent Lillibridge</t>
  </si>
  <si>
    <t>Paul Janish</t>
  </si>
  <si>
    <t>Hernan Iribarren</t>
  </si>
  <si>
    <t>Joe Mather</t>
  </si>
  <si>
    <t>John Baker</t>
  </si>
  <si>
    <t>Alex Romero</t>
  </si>
  <si>
    <t>Colt Morton</t>
  </si>
  <si>
    <t>Kory Casto</t>
  </si>
  <si>
    <t>Jayson Nix</t>
  </si>
  <si>
    <t>Ryan Hanigan</t>
  </si>
  <si>
    <t>Eugenio Velez</t>
  </si>
  <si>
    <t>Joe Koshansky</t>
  </si>
  <si>
    <t>Brian Horwitz</t>
  </si>
  <si>
    <t>John Bowker</t>
  </si>
  <si>
    <t>Ian Stewart</t>
  </si>
  <si>
    <t>Chin-lung Hu</t>
  </si>
  <si>
    <t>Travis Denker</t>
  </si>
  <si>
    <t>Rogearvin Bernadina</t>
  </si>
  <si>
    <t>Rico Washington</t>
  </si>
  <si>
    <t>Geovany Soto</t>
  </si>
  <si>
    <t>Ivan Ochoa</t>
  </si>
  <si>
    <t>Gregor Blanco</t>
  </si>
  <si>
    <t>Dan Murphy</t>
  </si>
  <si>
    <t>Adam Rosales</t>
  </si>
  <si>
    <t>Jay Bruce</t>
  </si>
  <si>
    <t>Brian Barton</t>
  </si>
  <si>
    <t>Nick Stavinoha</t>
  </si>
  <si>
    <t>Craig Stansberry</t>
  </si>
  <si>
    <t>Emilio Bonifacio</t>
  </si>
  <si>
    <t>Josh Anderson</t>
  </si>
  <si>
    <t>Micah Hoffpauir</t>
  </si>
  <si>
    <t>Robert Andino</t>
  </si>
  <si>
    <t>Justin Huber</t>
  </si>
  <si>
    <t>Damion Easley</t>
  </si>
  <si>
    <t>Ty Wigginton</t>
  </si>
  <si>
    <t>Nomar Garciaparra</t>
  </si>
  <si>
    <t>Chris Young</t>
  </si>
  <si>
    <t>Lance Berkman</t>
  </si>
  <si>
    <t>Dan Uggla</t>
  </si>
  <si>
    <t>Yorvit Torrealba</t>
  </si>
  <si>
    <t>Mark Reynolds</t>
  </si>
  <si>
    <t>Hanley Ramirez</t>
  </si>
  <si>
    <t>Reggie Abercrombie</t>
  </si>
  <si>
    <t>Mark Kotsay</t>
  </si>
  <si>
    <t>Kevin Kouzmanoff</t>
  </si>
  <si>
    <t>Skip Schumaker</t>
  </si>
  <si>
    <t>Henry Blanco</t>
  </si>
  <si>
    <t>Luis Rodriguez</t>
  </si>
  <si>
    <t>Scott Hatteberg</t>
  </si>
  <si>
    <t>Wily Mo Pena</t>
  </si>
  <si>
    <t>Jolbert Cabrera</t>
  </si>
  <si>
    <t>Cesar Izturis</t>
  </si>
  <si>
    <t>Brendan Ryan</t>
  </si>
  <si>
    <t>Ronnie Belliard</t>
  </si>
  <si>
    <t>Mark Sweeney</t>
  </si>
  <si>
    <t>Jimmy Rollins</t>
  </si>
  <si>
    <t>Chris Snelling</t>
  </si>
  <si>
    <t>Chris Snyder</t>
  </si>
  <si>
    <t>Austin Kearns</t>
  </si>
  <si>
    <t>Ronny Cedeno</t>
  </si>
  <si>
    <t>Jeff Baker</t>
  </si>
  <si>
    <t>Jose Bautista</t>
  </si>
  <si>
    <t>Jeff Keppinger</t>
  </si>
  <si>
    <t>Angel Pagan</t>
  </si>
  <si>
    <t>Rob Mackowiak</t>
  </si>
  <si>
    <t>Doug Mientkiewicz</t>
  </si>
  <si>
    <t>Chipper Jones</t>
  </si>
  <si>
    <t>Humberto Quintero</t>
  </si>
  <si>
    <t>Adam LaRoche</t>
  </si>
  <si>
    <t>Brad Hawpe</t>
  </si>
  <si>
    <t>Cody Ross</t>
  </si>
  <si>
    <t>Nate McLouth</t>
  </si>
  <si>
    <t>Chase Utley</t>
  </si>
  <si>
    <t>Ryan Church</t>
  </si>
  <si>
    <t>Jim Edmonds</t>
  </si>
  <si>
    <t>Willy Taveras</t>
  </si>
  <si>
    <t>Luis Gonzalez</t>
  </si>
  <si>
    <t>Brian McCann</t>
  </si>
  <si>
    <t>Willie Harris</t>
  </si>
  <si>
    <t>Omar Quintanilla</t>
  </si>
  <si>
    <t>Ruben Gotay</t>
  </si>
  <si>
    <t>Russell Branyan</t>
  </si>
  <si>
    <t>Conor Jackson</t>
  </si>
  <si>
    <t>Miguel Tejada</t>
  </si>
  <si>
    <t>Javier Valentin</t>
  </si>
  <si>
    <t>Geoff Jenkins</t>
  </si>
  <si>
    <t>Brady Clark</t>
  </si>
  <si>
    <t>Carlos Beltran</t>
  </si>
  <si>
    <t>Bengie Molina</t>
  </si>
  <si>
    <t>Garrett Atkins</t>
  </si>
  <si>
    <t>Josh Bard</t>
  </si>
  <si>
    <t>Dave Roberts</t>
  </si>
  <si>
    <t>Moises Alou</t>
  </si>
  <si>
    <t>Jose Castillo</t>
  </si>
  <si>
    <t>Jason Wood</t>
  </si>
  <si>
    <t>Scott Podsednik</t>
  </si>
  <si>
    <t>Tomas Perez</t>
  </si>
  <si>
    <t>Luis Rivas</t>
  </si>
  <si>
    <t>Ryan Freel</t>
  </si>
  <si>
    <t>Aaron Rowand</t>
  </si>
  <si>
    <t>Andre Ethier</t>
  </si>
  <si>
    <t>Kazuo Matsui</t>
  </si>
  <si>
    <t>Adam Dunn</t>
  </si>
  <si>
    <t>Wil Nieves</t>
  </si>
  <si>
    <t>Orlando Hudson</t>
  </si>
  <si>
    <t>Gary Bennett</t>
  </si>
  <si>
    <t>Tony Clark</t>
  </si>
  <si>
    <t>Eric Bruntlett</t>
  </si>
  <si>
    <t>Todd Helton</t>
  </si>
  <si>
    <t>Raul Casanova</t>
  </si>
  <si>
    <t>Nick Johnson</t>
  </si>
  <si>
    <t>Troy Tulowitzki</t>
  </si>
  <si>
    <t>Alfredo Amezaga</t>
  </si>
  <si>
    <t>Brian Schneider</t>
  </si>
  <si>
    <t>Matt Diaz</t>
  </si>
  <si>
    <t>Dmitri Young</t>
  </si>
  <si>
    <t>Ramon Castro</t>
  </si>
  <si>
    <t>Chip Ambres</t>
  </si>
  <si>
    <t>Omar Infante</t>
  </si>
  <si>
    <t>Jeff Kent</t>
  </si>
  <si>
    <t>Jose Reyes</t>
  </si>
  <si>
    <t>Rick Ankiel</t>
  </si>
  <si>
    <t>Clint Barmes</t>
  </si>
  <si>
    <t>Edwin Encarnacion</t>
  </si>
  <si>
    <t>Jeremy Hermida</t>
  </si>
  <si>
    <t>Terry Tiffee</t>
  </si>
  <si>
    <t>Chris Gomez</t>
  </si>
  <si>
    <t>Chad Tracy</t>
  </si>
  <si>
    <t>Alfonso Soriano</t>
  </si>
  <si>
    <t>Jody Gerut</t>
  </si>
  <si>
    <t>Jeff Salazar</t>
  </si>
  <si>
    <t>Tadahito Iguchi</t>
  </si>
  <si>
    <t>Corky Miller</t>
  </si>
  <si>
    <t>Miguel Montero</t>
  </si>
  <si>
    <t>Mark DeRosa</t>
  </si>
  <si>
    <t>Johnny Estrada</t>
  </si>
  <si>
    <t>Jorge Cantu</t>
  </si>
  <si>
    <t>Dan Ortmeier</t>
  </si>
  <si>
    <t>Bill Hall</t>
  </si>
  <si>
    <t>Russell Martin</t>
  </si>
  <si>
    <t>Robby Hammock</t>
  </si>
  <si>
    <t>Geoff Blum</t>
  </si>
  <si>
    <t>Aaron Miles</t>
  </si>
  <si>
    <t>Rich Aurilia</t>
  </si>
  <si>
    <t>Josh Willingham</t>
  </si>
  <si>
    <t>Mike Rabelo</t>
  </si>
  <si>
    <t>Paul Lo Duca</t>
  </si>
  <si>
    <t>Aramis Ramirez</t>
  </si>
  <si>
    <t>Omar Vizquel</t>
  </si>
  <si>
    <t>Michael Barrett</t>
  </si>
  <si>
    <t>Chris Burke</t>
  </si>
  <si>
    <t>Rickie Weeks</t>
  </si>
  <si>
    <t>Paul Bako</t>
  </si>
  <si>
    <t>Wes Helms</t>
  </si>
  <si>
    <t>Mike Fontenot</t>
  </si>
  <si>
    <t>Danny Ardoin</t>
  </si>
  <si>
    <t>Corey Patterson</t>
  </si>
  <si>
    <t>So Taguchi</t>
  </si>
  <si>
    <t>Troy Glaus</t>
  </si>
  <si>
    <t>Yunel Escobar</t>
  </si>
  <si>
    <t>Shane Victorino</t>
  </si>
  <si>
    <t>Jesus Flores</t>
  </si>
  <si>
    <t>Jerry Hairston</t>
  </si>
  <si>
    <t>Brad Ausmus</t>
  </si>
  <si>
    <t>Matt Holliday</t>
  </si>
  <si>
    <t>Derrek Lee</t>
  </si>
  <si>
    <t>Brandon Phillips</t>
  </si>
  <si>
    <t>Eliezer Alfonzo</t>
  </si>
  <si>
    <t>Freddy Sanchez</t>
  </si>
  <si>
    <t>Hunter Pence</t>
  </si>
  <si>
    <t>Ronny Paulino</t>
  </si>
  <si>
    <t>Darin Erstad</t>
  </si>
  <si>
    <t>Abraham Nunez</t>
  </si>
  <si>
    <t>Fernando Tatis</t>
  </si>
  <si>
    <t>Trot Nixon</t>
  </si>
  <si>
    <t>Corey Hart</t>
  </si>
  <si>
    <t>Cristian Guzman</t>
  </si>
  <si>
    <t>Lastings Milledge</t>
  </si>
  <si>
    <t>Jason LaRue</t>
  </si>
  <si>
    <t>Luis Castillo</t>
  </si>
  <si>
    <t>Norris Hopper</t>
  </si>
  <si>
    <t>Kelly Johnson</t>
  </si>
  <si>
    <t>Albert Pujols</t>
  </si>
  <si>
    <t>Andy Phillips</t>
  </si>
  <si>
    <t>Adam Kennedy</t>
  </si>
  <si>
    <t>Endy Chavez</t>
  </si>
  <si>
    <t>Ryan Theriot</t>
  </si>
  <si>
    <t>David Ross</t>
  </si>
  <si>
    <t>Raul Chavez</t>
  </si>
  <si>
    <t>Fred Lewis</t>
  </si>
  <si>
    <t>Chris Duncan</t>
  </si>
  <si>
    <t>Chris Iannetta</t>
  </si>
  <si>
    <t>Angel Berroa</t>
  </si>
  <si>
    <t>David Wright</t>
  </si>
  <si>
    <t>Mike Rivera</t>
  </si>
  <si>
    <t>Yadier Molina</t>
  </si>
  <si>
    <t>Ryan Doumit</t>
  </si>
  <si>
    <t>David Newhan</t>
  </si>
  <si>
    <t>Craig Counsell</t>
  </si>
  <si>
    <t>Khalil Greene</t>
  </si>
  <si>
    <t>Jose Cruz Jr.</t>
  </si>
  <si>
    <t>Rafael Furcal</t>
  </si>
  <si>
    <t>Ryan Spilborghs</t>
  </si>
  <si>
    <t>Ryan Langerhans</t>
  </si>
  <si>
    <t>James Loney</t>
  </si>
  <si>
    <t>Cory Sullivan</t>
  </si>
  <si>
    <t>Greg Dobbs</t>
  </si>
  <si>
    <t>Tony Gwynn</t>
  </si>
  <si>
    <t>Pat Burrell</t>
  </si>
  <si>
    <t>Mike Jacobs</t>
  </si>
  <si>
    <t>Ryan Braun</t>
  </si>
  <si>
    <t>Andruw Jones</t>
  </si>
  <si>
    <t>Chris Aguila</t>
  </si>
  <si>
    <t>Jayson Werth</t>
  </si>
  <si>
    <t>Chris Coste</t>
  </si>
  <si>
    <t>Carlos Ruiz</t>
  </si>
  <si>
    <t>Randy Winn</t>
  </si>
  <si>
    <t>Augie Ojeda</t>
  </si>
  <si>
    <t>Pete Orr</t>
  </si>
  <si>
    <t>Ray Durham</t>
  </si>
  <si>
    <t>Daryle Ward</t>
  </si>
  <si>
    <t>Ryan Ludwick</t>
  </si>
  <si>
    <t>Carlos Delgado</t>
  </si>
  <si>
    <t>Jason Repko</t>
  </si>
  <si>
    <t>Jason Kendall</t>
  </si>
  <si>
    <t>Aaron Boone</t>
  </si>
  <si>
    <t>Juan Pierre</t>
  </si>
  <si>
    <t>Brian Giles</t>
  </si>
  <si>
    <t>Felix Pie</t>
  </si>
  <si>
    <t>Carlos Lee</t>
  </si>
  <si>
    <t>Marlon Anderson</t>
  </si>
  <si>
    <t>Jack Wilson</t>
  </si>
  <si>
    <t>Eric Byrnes</t>
  </si>
  <si>
    <t>Ryan Howard</t>
  </si>
  <si>
    <t>Mark Loretta</t>
  </si>
  <si>
    <t>Matt Kemp</t>
  </si>
  <si>
    <t>Pedro Feliz</t>
  </si>
  <si>
    <t>Adrian Gonzalez</t>
  </si>
  <si>
    <t>Prince Fielder</t>
  </si>
  <si>
    <t>Scott Hairston</t>
  </si>
  <si>
    <t>Ryan Zimmerman</t>
  </si>
  <si>
    <t>Gabe Kapler</t>
  </si>
  <si>
    <t>Jeff Francoeur</t>
  </si>
  <si>
    <t>Felipe Lopez</t>
  </si>
  <si>
    <t>SB runs</t>
  </si>
  <si>
    <t>Per 600</t>
  </si>
  <si>
    <t>BR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</si>
</sst>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workbookViewId="0" topLeftCell="A1">
      <selection activeCell="S6" sqref="S6"/>
    </sheetView>
  </sheetViews>
  <sheetFormatPr defaultColWidth="9.140625" defaultRowHeight="12.75"/>
  <cols>
    <col min="1" max="1" width="16.421875" style="0" customWidth="1"/>
    <col min="2" max="2" width="4.140625" style="0" customWidth="1"/>
    <col min="3" max="3" width="5.57421875" style="0" customWidth="1"/>
    <col min="4" max="4" width="5.00390625" style="0" customWidth="1"/>
    <col min="5" max="5" width="3.28125" style="0" customWidth="1"/>
    <col min="6" max="6" width="4.57421875" style="0" customWidth="1"/>
    <col min="7" max="7" width="7.7109375" style="0" customWidth="1"/>
    <col min="8" max="8" width="5.7109375" style="0" customWidth="1"/>
    <col min="9" max="9" width="6.421875" style="0" customWidth="1"/>
    <col min="10" max="10" width="4.140625" style="0" customWidth="1"/>
    <col min="11" max="11" width="3.7109375" style="0" customWidth="1"/>
    <col min="12" max="12" width="3.28125" style="0" customWidth="1"/>
    <col min="13" max="13" width="4.140625" style="0" customWidth="1"/>
    <col min="14" max="14" width="4.00390625" style="0" customWidth="1"/>
    <col min="15" max="15" width="5.00390625" style="0" customWidth="1"/>
    <col min="16" max="16" width="3.57421875" style="0" customWidth="1"/>
    <col min="17" max="17" width="3.421875" style="0" customWidth="1"/>
    <col min="18" max="18" width="7.140625" style="0" customWidth="1"/>
    <col min="19" max="19" width="8.421875" style="0" customWidth="1"/>
    <col min="20" max="20" width="6.28125" style="0" customWidth="1"/>
    <col min="21" max="21" width="6.00390625" style="0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633</v>
      </c>
      <c r="S1" t="s">
        <v>631</v>
      </c>
      <c r="T1" s="1" t="s">
        <v>320</v>
      </c>
      <c r="U1" s="2" t="s">
        <v>632</v>
      </c>
    </row>
    <row r="2" spans="1:21" ht="12.75">
      <c r="A2" t="s">
        <v>206</v>
      </c>
      <c r="B2">
        <v>32</v>
      </c>
      <c r="C2" t="s">
        <v>18</v>
      </c>
      <c r="D2" t="s">
        <v>45</v>
      </c>
      <c r="E2" t="s">
        <v>20</v>
      </c>
      <c r="F2">
        <v>99</v>
      </c>
      <c r="G2">
        <v>424</v>
      </c>
      <c r="H2">
        <v>365</v>
      </c>
      <c r="I2">
        <v>115</v>
      </c>
      <c r="J2">
        <v>64</v>
      </c>
      <c r="K2">
        <v>25</v>
      </c>
      <c r="L2">
        <v>0</v>
      </c>
      <c r="M2">
        <v>26</v>
      </c>
      <c r="N2">
        <v>46</v>
      </c>
      <c r="O2">
        <v>10</v>
      </c>
      <c r="P2">
        <v>16</v>
      </c>
      <c r="Q2">
        <v>2</v>
      </c>
      <c r="R2">
        <f>SUM((J2*0.47)+(K2*0.85)+(L2*1.02)+(M2*1.4)+(N2*0.33)+(O2*0.33)-((0.283*(H2-I2))))</f>
        <v>35.459999999999994</v>
      </c>
      <c r="S2">
        <f aca="true" t="shared" si="0" ref="S2:S65">SUM((P2*0.22)-(Q2*0.38))</f>
        <v>2.76</v>
      </c>
      <c r="T2" s="1">
        <f aca="true" t="shared" si="1" ref="T2:T65">SUM(R2+S2)</f>
        <v>38.21999999999999</v>
      </c>
      <c r="U2" s="2">
        <f aca="true" t="shared" si="2" ref="U2:U65">SUM((T2/G2)*650)</f>
        <v>58.59198113207546</v>
      </c>
    </row>
    <row r="3" spans="1:21" ht="12.75">
      <c r="A3" t="s">
        <v>300</v>
      </c>
      <c r="B3">
        <v>30</v>
      </c>
      <c r="C3" t="s">
        <v>58</v>
      </c>
      <c r="D3" t="s">
        <v>31</v>
      </c>
      <c r="E3" t="s">
        <v>20</v>
      </c>
      <c r="F3">
        <v>93</v>
      </c>
      <c r="G3">
        <v>382</v>
      </c>
      <c r="H3">
        <v>307</v>
      </c>
      <c r="I3">
        <v>98</v>
      </c>
      <c r="J3">
        <v>53</v>
      </c>
      <c r="K3">
        <v>26</v>
      </c>
      <c r="L3">
        <v>0</v>
      </c>
      <c r="M3">
        <v>19</v>
      </c>
      <c r="N3">
        <v>65</v>
      </c>
      <c r="O3">
        <v>7</v>
      </c>
      <c r="P3">
        <v>4</v>
      </c>
      <c r="Q3">
        <v>3</v>
      </c>
      <c r="R3">
        <f>SUM((J3*0.47)+(K3*0.85)+(L3*1.02)+(M3*1.4)+(N3*0.33)+(O3*0.33)-((0.3*(H3-I3))))</f>
        <v>34.67000000000001</v>
      </c>
      <c r="S3">
        <f t="shared" si="0"/>
        <v>-0.2600000000000001</v>
      </c>
      <c r="T3" s="1">
        <f t="shared" si="1"/>
        <v>34.41000000000001</v>
      </c>
      <c r="U3" s="2">
        <f t="shared" si="2"/>
        <v>58.551047120418865</v>
      </c>
    </row>
    <row r="4" spans="1:21" ht="12.75">
      <c r="A4" t="s">
        <v>161</v>
      </c>
      <c r="B4">
        <v>25</v>
      </c>
      <c r="C4" t="s">
        <v>72</v>
      </c>
      <c r="D4" t="s">
        <v>49</v>
      </c>
      <c r="E4" t="s">
        <v>20</v>
      </c>
      <c r="F4">
        <v>113</v>
      </c>
      <c r="G4">
        <v>532</v>
      </c>
      <c r="H4">
        <v>450</v>
      </c>
      <c r="I4">
        <v>120</v>
      </c>
      <c r="J4">
        <v>64</v>
      </c>
      <c r="K4">
        <v>25</v>
      </c>
      <c r="L4">
        <v>4</v>
      </c>
      <c r="M4">
        <v>27</v>
      </c>
      <c r="N4">
        <v>73</v>
      </c>
      <c r="O4">
        <v>8</v>
      </c>
      <c r="P4">
        <v>27</v>
      </c>
      <c r="Q4">
        <v>3</v>
      </c>
      <c r="R4">
        <f>SUM((J4*0.47)+(K4*0.85)+(L4*1.02)+(M4*1.4)+(N4*0.33)+(O4*0.33)-((0.28*(H4-I4))))</f>
        <v>27.539999999999992</v>
      </c>
      <c r="S4">
        <f t="shared" si="0"/>
        <v>4.800000000000001</v>
      </c>
      <c r="T4" s="1">
        <f t="shared" si="1"/>
        <v>32.33999999999999</v>
      </c>
      <c r="U4" s="2">
        <f t="shared" si="2"/>
        <v>39.51315789473683</v>
      </c>
    </row>
    <row r="5" spans="1:21" ht="12.75">
      <c r="A5" t="s">
        <v>239</v>
      </c>
      <c r="B5">
        <v>24</v>
      </c>
      <c r="C5" t="s">
        <v>51</v>
      </c>
      <c r="D5" t="s">
        <v>28</v>
      </c>
      <c r="E5" t="s">
        <v>20</v>
      </c>
      <c r="F5">
        <v>116</v>
      </c>
      <c r="G5">
        <v>523</v>
      </c>
      <c r="H5">
        <v>449</v>
      </c>
      <c r="I5">
        <v>135</v>
      </c>
      <c r="J5">
        <v>83</v>
      </c>
      <c r="K5">
        <v>34</v>
      </c>
      <c r="L5">
        <v>1</v>
      </c>
      <c r="M5">
        <v>17</v>
      </c>
      <c r="N5">
        <v>72</v>
      </c>
      <c r="O5">
        <v>2</v>
      </c>
      <c r="P5">
        <v>10</v>
      </c>
      <c r="Q5">
        <v>6</v>
      </c>
      <c r="R5">
        <f>SUM((J5*0.47)+(K5*0.85)+(L5*1.02)+(M5*1.4)+(N5*0.33)+(O5*0.33)-((0.283*(H5-I5))))</f>
        <v>28.287999999999997</v>
      </c>
      <c r="S5">
        <f t="shared" si="0"/>
        <v>-0.08000000000000007</v>
      </c>
      <c r="T5" s="1">
        <f t="shared" si="1"/>
        <v>28.208</v>
      </c>
      <c r="U5" s="2">
        <f t="shared" si="2"/>
        <v>35.05774378585085</v>
      </c>
    </row>
    <row r="6" spans="1:21" ht="12.75">
      <c r="A6" t="s">
        <v>173</v>
      </c>
      <c r="B6">
        <v>32</v>
      </c>
      <c r="C6" t="s">
        <v>38</v>
      </c>
      <c r="D6" t="s">
        <v>28</v>
      </c>
      <c r="E6" t="s">
        <v>20</v>
      </c>
      <c r="F6">
        <v>101</v>
      </c>
      <c r="G6">
        <v>431</v>
      </c>
      <c r="H6">
        <v>347</v>
      </c>
      <c r="I6">
        <v>99</v>
      </c>
      <c r="J6">
        <v>53</v>
      </c>
      <c r="K6">
        <v>23</v>
      </c>
      <c r="L6">
        <v>4</v>
      </c>
      <c r="M6">
        <v>19</v>
      </c>
      <c r="N6">
        <v>75</v>
      </c>
      <c r="O6">
        <v>4</v>
      </c>
      <c r="P6">
        <v>4</v>
      </c>
      <c r="Q6">
        <v>1</v>
      </c>
      <c r="R6">
        <f>SUM((J6*0.47)+(K6*0.85)+(L6*1.02)+(M6*1.4)+(N6*0.33)+(O6*0.33)-((0.297*(H6-I6))))</f>
        <v>27.554000000000002</v>
      </c>
      <c r="S6">
        <f t="shared" si="0"/>
        <v>0.5</v>
      </c>
      <c r="T6" s="1">
        <f t="shared" si="1"/>
        <v>28.054000000000002</v>
      </c>
      <c r="U6" s="2">
        <f t="shared" si="2"/>
        <v>42.308816705336426</v>
      </c>
    </row>
    <row r="7" spans="1:21" ht="12.75">
      <c r="A7" t="s">
        <v>231</v>
      </c>
      <c r="B7">
        <v>25</v>
      </c>
      <c r="C7" t="s">
        <v>53</v>
      </c>
      <c r="D7" t="s">
        <v>34</v>
      </c>
      <c r="E7" t="s">
        <v>20</v>
      </c>
      <c r="F7">
        <v>114</v>
      </c>
      <c r="G7">
        <v>495</v>
      </c>
      <c r="H7">
        <v>423</v>
      </c>
      <c r="I7">
        <v>120</v>
      </c>
      <c r="J7">
        <v>66</v>
      </c>
      <c r="K7">
        <v>21</v>
      </c>
      <c r="L7">
        <v>1</v>
      </c>
      <c r="M7">
        <v>32</v>
      </c>
      <c r="N7">
        <v>50</v>
      </c>
      <c r="O7">
        <v>19</v>
      </c>
      <c r="P7">
        <v>5</v>
      </c>
      <c r="Q7">
        <v>3</v>
      </c>
      <c r="R7">
        <f>SUM((J7*0.47)+(K7*0.85)+(L7*1.02)+(M7*1.4)+(N7*0.33)+(O7*0.33)-((0.295*(H7-I7))))</f>
        <v>28.075000000000003</v>
      </c>
      <c r="S7">
        <f t="shared" si="0"/>
        <v>-0.040000000000000036</v>
      </c>
      <c r="T7" s="1">
        <f t="shared" si="1"/>
        <v>28.035000000000004</v>
      </c>
      <c r="U7" s="2">
        <f t="shared" si="2"/>
        <v>36.81363636363637</v>
      </c>
    </row>
    <row r="8" spans="1:21" ht="12.75">
      <c r="A8" t="s">
        <v>220</v>
      </c>
      <c r="B8">
        <v>27</v>
      </c>
      <c r="C8" t="s">
        <v>30</v>
      </c>
      <c r="D8" t="s">
        <v>55</v>
      </c>
      <c r="E8" t="s">
        <v>20</v>
      </c>
      <c r="F8">
        <v>118</v>
      </c>
      <c r="G8">
        <v>513</v>
      </c>
      <c r="H8">
        <v>445</v>
      </c>
      <c r="I8">
        <v>137</v>
      </c>
      <c r="J8">
        <v>87</v>
      </c>
      <c r="K8">
        <v>29</v>
      </c>
      <c r="L8">
        <v>3</v>
      </c>
      <c r="M8">
        <v>18</v>
      </c>
      <c r="N8">
        <v>59</v>
      </c>
      <c r="O8">
        <v>3</v>
      </c>
      <c r="P8">
        <v>0</v>
      </c>
      <c r="Q8">
        <v>1</v>
      </c>
      <c r="R8">
        <f>SUM((J8*0.47)+(K8*0.85)+(L8*1.02)+(M8*1.4)+(N8*0.33)+(O8*0.33)-((0.283*(H8-I8))))</f>
        <v>27.096000000000004</v>
      </c>
      <c r="S8">
        <f t="shared" si="0"/>
        <v>-0.38</v>
      </c>
      <c r="T8" s="1">
        <f t="shared" si="1"/>
        <v>26.716000000000005</v>
      </c>
      <c r="U8" s="2">
        <f t="shared" si="2"/>
        <v>33.85068226120858</v>
      </c>
    </row>
    <row r="9" spans="1:21" ht="12.75">
      <c r="A9" t="s">
        <v>301</v>
      </c>
      <c r="B9">
        <v>31</v>
      </c>
      <c r="C9" t="s">
        <v>51</v>
      </c>
      <c r="D9" t="s">
        <v>31</v>
      </c>
      <c r="E9" t="s">
        <v>20</v>
      </c>
      <c r="F9">
        <v>114</v>
      </c>
      <c r="G9">
        <v>492</v>
      </c>
      <c r="H9">
        <v>444</v>
      </c>
      <c r="I9">
        <v>134</v>
      </c>
      <c r="J9">
        <v>74</v>
      </c>
      <c r="K9">
        <v>34</v>
      </c>
      <c r="L9">
        <v>2</v>
      </c>
      <c r="M9">
        <v>24</v>
      </c>
      <c r="N9">
        <v>41</v>
      </c>
      <c r="O9">
        <v>2</v>
      </c>
      <c r="P9">
        <v>2</v>
      </c>
      <c r="Q9">
        <v>0</v>
      </c>
      <c r="R9">
        <f>SUM((J9*0.47)+(K9*0.85)+(L9*1.02)+(M9*1.4)+(N9*0.33)+(O9*0.33)-((0.283*(H9-I9))))</f>
        <v>25.78</v>
      </c>
      <c r="S9">
        <f t="shared" si="0"/>
        <v>0.44</v>
      </c>
      <c r="T9" s="1">
        <f t="shared" si="1"/>
        <v>26.220000000000002</v>
      </c>
      <c r="U9" s="2">
        <f t="shared" si="2"/>
        <v>34.640243902439025</v>
      </c>
    </row>
    <row r="10" spans="1:21" ht="12.75">
      <c r="A10" t="s">
        <v>278</v>
      </c>
      <c r="B10">
        <v>26</v>
      </c>
      <c r="C10" t="s">
        <v>58</v>
      </c>
      <c r="D10" t="s">
        <v>22</v>
      </c>
      <c r="E10" t="s">
        <v>20</v>
      </c>
      <c r="F10">
        <v>115</v>
      </c>
      <c r="G10">
        <v>555</v>
      </c>
      <c r="H10">
        <v>492</v>
      </c>
      <c r="I10">
        <v>157</v>
      </c>
      <c r="J10">
        <v>99</v>
      </c>
      <c r="K10">
        <v>39</v>
      </c>
      <c r="L10">
        <v>4</v>
      </c>
      <c r="M10">
        <v>15</v>
      </c>
      <c r="N10">
        <v>44</v>
      </c>
      <c r="O10">
        <v>6</v>
      </c>
      <c r="P10">
        <v>26</v>
      </c>
      <c r="Q10">
        <v>1</v>
      </c>
      <c r="R10">
        <f>SUM((J10*0.47)+(K10*0.85)+(L10*1.02)+(M10*1.4)+(N10*0.33)+(O10*0.33)-((0.3*(H10-I10))))</f>
        <v>20.75999999999999</v>
      </c>
      <c r="S10">
        <f t="shared" si="0"/>
        <v>5.34</v>
      </c>
      <c r="T10" s="1">
        <f t="shared" si="1"/>
        <v>26.09999999999999</v>
      </c>
      <c r="U10" s="2">
        <f t="shared" si="2"/>
        <v>30.567567567567558</v>
      </c>
    </row>
    <row r="11" spans="1:21" ht="12.75">
      <c r="A11" t="s">
        <v>228</v>
      </c>
      <c r="B11">
        <v>27</v>
      </c>
      <c r="C11" t="s">
        <v>58</v>
      </c>
      <c r="D11" t="s">
        <v>49</v>
      </c>
      <c r="E11" t="s">
        <v>20</v>
      </c>
      <c r="F11">
        <v>115</v>
      </c>
      <c r="G11">
        <v>523</v>
      </c>
      <c r="H11">
        <v>462</v>
      </c>
      <c r="I11">
        <v>140</v>
      </c>
      <c r="J11">
        <v>83</v>
      </c>
      <c r="K11">
        <v>26</v>
      </c>
      <c r="L11">
        <v>3</v>
      </c>
      <c r="M11">
        <v>28</v>
      </c>
      <c r="N11">
        <v>47</v>
      </c>
      <c r="O11">
        <v>5</v>
      </c>
      <c r="P11">
        <v>7</v>
      </c>
      <c r="Q11">
        <v>0</v>
      </c>
      <c r="R11">
        <f>SUM((J11*0.47)+(K11*0.85)+(L11*1.02)+(M11*1.4)+(N11*0.33)+(O11*0.33)-((0.3*(H11-I11))))</f>
        <v>23.93000000000002</v>
      </c>
      <c r="S11">
        <f t="shared" si="0"/>
        <v>1.54</v>
      </c>
      <c r="T11" s="1">
        <f t="shared" si="1"/>
        <v>25.47000000000002</v>
      </c>
      <c r="U11" s="2">
        <f t="shared" si="2"/>
        <v>31.654875717017234</v>
      </c>
    </row>
    <row r="12" spans="1:21" ht="12.75">
      <c r="A12" t="s">
        <v>308</v>
      </c>
      <c r="B12">
        <v>25</v>
      </c>
      <c r="C12" t="s">
        <v>24</v>
      </c>
      <c r="D12" t="s">
        <v>55</v>
      </c>
      <c r="E12" t="s">
        <v>20</v>
      </c>
      <c r="F12">
        <v>116</v>
      </c>
      <c r="G12">
        <v>501</v>
      </c>
      <c r="H12">
        <v>446</v>
      </c>
      <c r="I12">
        <v>133</v>
      </c>
      <c r="J12">
        <v>80</v>
      </c>
      <c r="K12">
        <v>27</v>
      </c>
      <c r="L12">
        <v>2</v>
      </c>
      <c r="M12">
        <v>24</v>
      </c>
      <c r="N12">
        <v>47</v>
      </c>
      <c r="O12">
        <v>2</v>
      </c>
      <c r="P12">
        <v>1</v>
      </c>
      <c r="Q12">
        <v>0</v>
      </c>
      <c r="R12">
        <f>SUM((J12*0.47)+(K12*0.85)+(L12*1.02)+(M12*1.4)+(N12*0.33)+(O12*0.33)-((0.28*(H12-I12))))</f>
        <v>24.719999999999985</v>
      </c>
      <c r="S12">
        <f t="shared" si="0"/>
        <v>0.22</v>
      </c>
      <c r="T12" s="1">
        <f t="shared" si="1"/>
        <v>24.939999999999984</v>
      </c>
      <c r="U12" s="2">
        <f t="shared" si="2"/>
        <v>32.3572854291417</v>
      </c>
    </row>
    <row r="13" spans="1:21" ht="12.75">
      <c r="A13" t="s">
        <v>256</v>
      </c>
      <c r="B13">
        <v>29</v>
      </c>
      <c r="C13" t="s">
        <v>38</v>
      </c>
      <c r="D13" t="s">
        <v>55</v>
      </c>
      <c r="E13" t="s">
        <v>20</v>
      </c>
      <c r="F13">
        <v>108</v>
      </c>
      <c r="G13">
        <v>465</v>
      </c>
      <c r="H13">
        <v>410</v>
      </c>
      <c r="I13">
        <v>129</v>
      </c>
      <c r="J13">
        <v>76</v>
      </c>
      <c r="K13">
        <v>29</v>
      </c>
      <c r="L13">
        <v>4</v>
      </c>
      <c r="M13">
        <v>20</v>
      </c>
      <c r="N13">
        <v>40</v>
      </c>
      <c r="O13">
        <v>9</v>
      </c>
      <c r="P13">
        <v>3</v>
      </c>
      <c r="Q13">
        <v>4</v>
      </c>
      <c r="R13">
        <f>SUM((J13*0.47)+(K13*0.85)+(L13*1.02)+(M13*1.4)+(N13*0.33)+(O13*0.33)-((0.297*(H13-I13))))</f>
        <v>25.16300000000001</v>
      </c>
      <c r="S13">
        <f t="shared" si="0"/>
        <v>-0.86</v>
      </c>
      <c r="T13" s="1">
        <f t="shared" si="1"/>
        <v>24.30300000000001</v>
      </c>
      <c r="U13" s="2">
        <f t="shared" si="2"/>
        <v>33.971935483870986</v>
      </c>
    </row>
    <row r="14" spans="1:21" ht="12.75">
      <c r="A14" t="s">
        <v>246</v>
      </c>
      <c r="B14">
        <v>30</v>
      </c>
      <c r="C14" t="s">
        <v>51</v>
      </c>
      <c r="D14" t="s">
        <v>22</v>
      </c>
      <c r="E14" t="s">
        <v>20</v>
      </c>
      <c r="F14">
        <v>114</v>
      </c>
      <c r="G14">
        <v>522</v>
      </c>
      <c r="H14">
        <v>456</v>
      </c>
      <c r="I14">
        <v>134</v>
      </c>
      <c r="J14">
        <v>74</v>
      </c>
      <c r="K14">
        <v>44</v>
      </c>
      <c r="L14">
        <v>8</v>
      </c>
      <c r="M14">
        <v>8</v>
      </c>
      <c r="N14">
        <v>61</v>
      </c>
      <c r="O14">
        <v>1</v>
      </c>
      <c r="P14">
        <v>29</v>
      </c>
      <c r="Q14">
        <v>10</v>
      </c>
      <c r="R14">
        <f>SUM((J14*0.47)+(K14*0.85)+(L14*1.02)+(M14*1.4)+(N14*0.33)+(O14*0.33)-((0.283*(H14-I14))))</f>
        <v>20.874000000000024</v>
      </c>
      <c r="S14">
        <f t="shared" si="0"/>
        <v>2.58</v>
      </c>
      <c r="T14" s="1">
        <f t="shared" si="1"/>
        <v>23.454000000000022</v>
      </c>
      <c r="U14" s="2">
        <f t="shared" si="2"/>
        <v>29.20517241379313</v>
      </c>
    </row>
    <row r="15" spans="1:21" ht="12.75">
      <c r="A15" t="s">
        <v>151</v>
      </c>
      <c r="B15">
        <v>36</v>
      </c>
      <c r="C15" t="s">
        <v>38</v>
      </c>
      <c r="D15" t="s">
        <v>34</v>
      </c>
      <c r="E15" t="s">
        <v>20</v>
      </c>
      <c r="F15">
        <v>100</v>
      </c>
      <c r="G15">
        <v>425</v>
      </c>
      <c r="H15">
        <v>365</v>
      </c>
      <c r="I15">
        <v>109</v>
      </c>
      <c r="J15">
        <v>66</v>
      </c>
      <c r="K15">
        <v>22</v>
      </c>
      <c r="L15">
        <v>1</v>
      </c>
      <c r="M15">
        <v>20</v>
      </c>
      <c r="N15">
        <v>52</v>
      </c>
      <c r="O15">
        <v>8</v>
      </c>
      <c r="P15">
        <v>1</v>
      </c>
      <c r="Q15">
        <v>0</v>
      </c>
      <c r="R15">
        <f>SUM((J15*0.47)+(K15*0.85)+(L15*1.02)+(M15*1.4)+(N15*0.33)+(O15*0.33)-((0.297*(H15-I15))))</f>
        <v>22.50800000000001</v>
      </c>
      <c r="S15">
        <f t="shared" si="0"/>
        <v>0.22</v>
      </c>
      <c r="T15" s="1">
        <f t="shared" si="1"/>
        <v>22.72800000000001</v>
      </c>
      <c r="U15" s="2">
        <f t="shared" si="2"/>
        <v>34.76047058823531</v>
      </c>
    </row>
    <row r="16" spans="1:21" ht="12.75">
      <c r="A16" t="s">
        <v>189</v>
      </c>
      <c r="B16">
        <v>37</v>
      </c>
      <c r="C16" t="s">
        <v>18</v>
      </c>
      <c r="D16" t="s">
        <v>55</v>
      </c>
      <c r="E16" t="s">
        <v>20</v>
      </c>
      <c r="F16">
        <v>103</v>
      </c>
      <c r="G16">
        <v>397</v>
      </c>
      <c r="H16">
        <v>317</v>
      </c>
      <c r="I16">
        <v>80</v>
      </c>
      <c r="J16">
        <v>43</v>
      </c>
      <c r="K16">
        <v>13</v>
      </c>
      <c r="L16">
        <v>1</v>
      </c>
      <c r="M16">
        <v>23</v>
      </c>
      <c r="N16">
        <v>60</v>
      </c>
      <c r="O16">
        <v>16</v>
      </c>
      <c r="P16">
        <v>2</v>
      </c>
      <c r="Q16">
        <v>1</v>
      </c>
      <c r="R16">
        <f>SUM((J16*0.47)+(K16*0.85)+(L16*1.02)+(M16*1.4)+(N16*0.33)+(O16*0.33)-((0.283*(H16-I16))))</f>
        <v>22.48899999999999</v>
      </c>
      <c r="S16">
        <f t="shared" si="0"/>
        <v>0.06</v>
      </c>
      <c r="T16" s="1">
        <f t="shared" si="1"/>
        <v>22.54899999999999</v>
      </c>
      <c r="U16" s="2">
        <f t="shared" si="2"/>
        <v>36.9190176322418</v>
      </c>
    </row>
    <row r="17" spans="1:21" ht="12.75">
      <c r="A17" t="s">
        <v>107</v>
      </c>
      <c r="B17">
        <v>22</v>
      </c>
      <c r="C17" t="s">
        <v>27</v>
      </c>
      <c r="D17" t="s">
        <v>45</v>
      </c>
      <c r="E17" t="s">
        <v>20</v>
      </c>
      <c r="F17">
        <v>104</v>
      </c>
      <c r="G17">
        <v>435</v>
      </c>
      <c r="H17">
        <v>381</v>
      </c>
      <c r="I17">
        <v>106</v>
      </c>
      <c r="J17">
        <v>55</v>
      </c>
      <c r="K17">
        <v>27</v>
      </c>
      <c r="L17">
        <v>2</v>
      </c>
      <c r="M17">
        <v>22</v>
      </c>
      <c r="N17">
        <v>43</v>
      </c>
      <c r="O17">
        <v>4</v>
      </c>
      <c r="P17">
        <v>7</v>
      </c>
      <c r="Q17">
        <v>0</v>
      </c>
      <c r="R17">
        <f>SUM((J17*0.47)+(K17*0.85)+(L17*1.02)+(M17*1.4)+(N17*0.33)+(O17*0.33)-((0.28*(H17-I17))))</f>
        <v>20.149999999999963</v>
      </c>
      <c r="S17">
        <f t="shared" si="0"/>
        <v>1.54</v>
      </c>
      <c r="T17" s="1">
        <f t="shared" si="1"/>
        <v>21.689999999999962</v>
      </c>
      <c r="U17" s="2">
        <f t="shared" si="2"/>
        <v>32.41034482758615</v>
      </c>
    </row>
    <row r="18" spans="1:21" ht="12.75">
      <c r="A18" t="s">
        <v>280</v>
      </c>
      <c r="B18">
        <v>34</v>
      </c>
      <c r="C18" t="s">
        <v>53</v>
      </c>
      <c r="D18" t="s">
        <v>28</v>
      </c>
      <c r="E18" t="s">
        <v>20</v>
      </c>
      <c r="F18">
        <v>110</v>
      </c>
      <c r="G18">
        <v>464</v>
      </c>
      <c r="H18">
        <v>420</v>
      </c>
      <c r="I18">
        <v>126</v>
      </c>
      <c r="J18">
        <v>72</v>
      </c>
      <c r="K18">
        <v>25</v>
      </c>
      <c r="L18">
        <v>2</v>
      </c>
      <c r="M18">
        <v>27</v>
      </c>
      <c r="N18">
        <v>34</v>
      </c>
      <c r="O18">
        <v>6</v>
      </c>
      <c r="P18">
        <v>3</v>
      </c>
      <c r="Q18">
        <v>2</v>
      </c>
      <c r="R18">
        <f>SUM((J18*0.47)+(K18*0.85)+(L18*1.02)+(M18*1.4)+(N18*0.33)+(O18*0.33)-((0.295*(H18-I18))))</f>
        <v>21.400000000000006</v>
      </c>
      <c r="S18">
        <f t="shared" si="0"/>
        <v>-0.09999999999999998</v>
      </c>
      <c r="T18" s="1">
        <f t="shared" si="1"/>
        <v>21.300000000000004</v>
      </c>
      <c r="U18" s="2">
        <f t="shared" si="2"/>
        <v>29.838362068965523</v>
      </c>
    </row>
    <row r="19" spans="1:21" ht="12.75">
      <c r="A19" t="s">
        <v>247</v>
      </c>
      <c r="B19">
        <v>25</v>
      </c>
      <c r="C19" t="s">
        <v>30</v>
      </c>
      <c r="D19" t="s">
        <v>19</v>
      </c>
      <c r="E19" t="s">
        <v>20</v>
      </c>
      <c r="F19">
        <v>104</v>
      </c>
      <c r="G19">
        <v>446</v>
      </c>
      <c r="H19">
        <v>374</v>
      </c>
      <c r="I19">
        <v>118</v>
      </c>
      <c r="J19">
        <v>85</v>
      </c>
      <c r="K19">
        <v>25</v>
      </c>
      <c r="L19">
        <v>1</v>
      </c>
      <c r="M19">
        <v>7</v>
      </c>
      <c r="N19">
        <v>64</v>
      </c>
      <c r="O19">
        <v>0</v>
      </c>
      <c r="P19">
        <v>0</v>
      </c>
      <c r="Q19">
        <v>1</v>
      </c>
      <c r="R19">
        <f>SUM((J19*0.47)+(K19*0.85)+(L19*1.02)+(M19*1.4)+(N19*0.33)+(O19*0.33)-((0.283*(H19-I19))))</f>
        <v>20.692000000000007</v>
      </c>
      <c r="S19">
        <f t="shared" si="0"/>
        <v>-0.38</v>
      </c>
      <c r="T19" s="1">
        <f t="shared" si="1"/>
        <v>20.31200000000001</v>
      </c>
      <c r="U19" s="2">
        <f t="shared" si="2"/>
        <v>29.602690582959653</v>
      </c>
    </row>
    <row r="20" spans="1:21" ht="12.75">
      <c r="A20" t="s">
        <v>260</v>
      </c>
      <c r="B20">
        <v>34</v>
      </c>
      <c r="C20" t="s">
        <v>18</v>
      </c>
      <c r="D20" t="s">
        <v>34</v>
      </c>
      <c r="E20" t="s">
        <v>20</v>
      </c>
      <c r="F20">
        <v>101</v>
      </c>
      <c r="G20">
        <v>443</v>
      </c>
      <c r="H20">
        <v>394</v>
      </c>
      <c r="I20">
        <v>127</v>
      </c>
      <c r="J20">
        <v>91</v>
      </c>
      <c r="K20">
        <v>25</v>
      </c>
      <c r="L20">
        <v>4</v>
      </c>
      <c r="M20">
        <v>7</v>
      </c>
      <c r="N20">
        <v>46</v>
      </c>
      <c r="O20">
        <v>0</v>
      </c>
      <c r="P20">
        <v>18</v>
      </c>
      <c r="Q20">
        <v>6</v>
      </c>
      <c r="R20">
        <f>SUM((J20*0.47)+(K20*0.85)+(L20*1.02)+(M20*1.4)+(N20*0.33)+(O20*0.33)-((0.283*(H20-I20))))</f>
        <v>17.519000000000005</v>
      </c>
      <c r="S20">
        <f t="shared" si="0"/>
        <v>1.6799999999999997</v>
      </c>
      <c r="T20" s="1">
        <f t="shared" si="1"/>
        <v>19.199000000000005</v>
      </c>
      <c r="U20" s="2">
        <f t="shared" si="2"/>
        <v>28.170090293453732</v>
      </c>
    </row>
    <row r="21" spans="1:21" ht="12.75">
      <c r="A21" t="s">
        <v>146</v>
      </c>
      <c r="B21">
        <v>37</v>
      </c>
      <c r="C21" t="s">
        <v>53</v>
      </c>
      <c r="D21" t="s">
        <v>31</v>
      </c>
      <c r="E21" t="s">
        <v>20</v>
      </c>
      <c r="F21">
        <v>108</v>
      </c>
      <c r="G21">
        <v>434</v>
      </c>
      <c r="H21">
        <v>361</v>
      </c>
      <c r="I21">
        <v>92</v>
      </c>
      <c r="J21">
        <v>44</v>
      </c>
      <c r="K21">
        <v>24</v>
      </c>
      <c r="L21">
        <v>0</v>
      </c>
      <c r="M21">
        <v>24</v>
      </c>
      <c r="N21">
        <v>67</v>
      </c>
      <c r="O21">
        <v>4</v>
      </c>
      <c r="P21">
        <v>1</v>
      </c>
      <c r="Q21">
        <v>0</v>
      </c>
      <c r="R21">
        <f>SUM((J21*0.47)+(K21*0.85)+(L21*1.02)+(M21*1.4)+(N21*0.33)+(O21*0.33)-((0.295*(H21-I21))))</f>
        <v>18.754999999999995</v>
      </c>
      <c r="S21">
        <f t="shared" si="0"/>
        <v>0.22</v>
      </c>
      <c r="T21" s="1">
        <f t="shared" si="1"/>
        <v>18.974999999999994</v>
      </c>
      <c r="U21" s="2">
        <f t="shared" si="2"/>
        <v>28.41877880184331</v>
      </c>
    </row>
    <row r="22" spans="1:21" ht="12.75">
      <c r="A22" t="s">
        <v>273</v>
      </c>
      <c r="B22">
        <v>34</v>
      </c>
      <c r="C22" t="s">
        <v>24</v>
      </c>
      <c r="D22" t="s">
        <v>28</v>
      </c>
      <c r="E22" t="s">
        <v>20</v>
      </c>
      <c r="F22">
        <v>103</v>
      </c>
      <c r="G22">
        <v>443</v>
      </c>
      <c r="H22">
        <v>399</v>
      </c>
      <c r="I22">
        <v>127</v>
      </c>
      <c r="J22">
        <v>89</v>
      </c>
      <c r="K22">
        <v>23</v>
      </c>
      <c r="L22">
        <v>1</v>
      </c>
      <c r="M22">
        <v>14</v>
      </c>
      <c r="N22">
        <v>38</v>
      </c>
      <c r="O22">
        <v>3</v>
      </c>
      <c r="P22">
        <v>0</v>
      </c>
      <c r="Q22">
        <v>4</v>
      </c>
      <c r="R22">
        <f>SUM((J22*0.47)+(K22*0.85)+(L22*1.02)+(M22*1.4)+(N22*0.33)+(O22*0.33)-((0.28*(H22-I22))))</f>
        <v>19.36999999999999</v>
      </c>
      <c r="S22">
        <f t="shared" si="0"/>
        <v>-1.52</v>
      </c>
      <c r="T22" s="1">
        <f t="shared" si="1"/>
        <v>17.84999999999999</v>
      </c>
      <c r="U22" s="2">
        <f t="shared" si="2"/>
        <v>26.190744920993215</v>
      </c>
    </row>
    <row r="23" spans="1:21" ht="12.75">
      <c r="A23" t="s">
        <v>149</v>
      </c>
      <c r="B23">
        <v>27</v>
      </c>
      <c r="C23" t="s">
        <v>24</v>
      </c>
      <c r="D23" t="s">
        <v>49</v>
      </c>
      <c r="E23" t="s">
        <v>20</v>
      </c>
      <c r="F23">
        <v>95</v>
      </c>
      <c r="G23">
        <v>426</v>
      </c>
      <c r="H23">
        <v>384</v>
      </c>
      <c r="I23">
        <v>115</v>
      </c>
      <c r="J23">
        <v>75</v>
      </c>
      <c r="K23">
        <v>19</v>
      </c>
      <c r="L23">
        <v>6</v>
      </c>
      <c r="M23">
        <v>15</v>
      </c>
      <c r="N23">
        <v>38</v>
      </c>
      <c r="O23">
        <v>2</v>
      </c>
      <c r="P23">
        <v>8</v>
      </c>
      <c r="Q23">
        <v>4</v>
      </c>
      <c r="R23">
        <f>SUM((J23*0.47)+(K23*0.85)+(L23*1.02)+(M23*1.4)+(N23*0.33)+(O23*0.33)-((0.28*(H23-I23))))</f>
        <v>16.39999999999999</v>
      </c>
      <c r="S23">
        <f t="shared" si="0"/>
        <v>0.24</v>
      </c>
      <c r="T23" s="1">
        <f t="shared" si="1"/>
        <v>16.63999999999999</v>
      </c>
      <c r="U23" s="2">
        <f t="shared" si="2"/>
        <v>25.389671361502334</v>
      </c>
    </row>
    <row r="24" spans="1:21" ht="12.75">
      <c r="A24" t="s">
        <v>147</v>
      </c>
      <c r="B24">
        <v>36</v>
      </c>
      <c r="C24" t="s">
        <v>41</v>
      </c>
      <c r="D24" t="s">
        <v>34</v>
      </c>
      <c r="E24" t="s">
        <v>20</v>
      </c>
      <c r="F24">
        <v>118</v>
      </c>
      <c r="G24">
        <v>514</v>
      </c>
      <c r="H24">
        <v>462</v>
      </c>
      <c r="I24">
        <v>132</v>
      </c>
      <c r="J24">
        <v>79</v>
      </c>
      <c r="K24">
        <v>33</v>
      </c>
      <c r="L24">
        <v>2</v>
      </c>
      <c r="M24">
        <v>18</v>
      </c>
      <c r="N24">
        <v>47</v>
      </c>
      <c r="O24">
        <v>1</v>
      </c>
      <c r="P24">
        <v>1</v>
      </c>
      <c r="Q24">
        <v>3</v>
      </c>
      <c r="R24">
        <f>SUM((J24*0.47)+(K24*0.85)+(L24*1.02)+(M24*1.4)+(N24*0.33)+(O24*0.33)-((0.275*(H24-I24))))</f>
        <v>17.50999999999999</v>
      </c>
      <c r="S24">
        <f t="shared" si="0"/>
        <v>-0.9200000000000002</v>
      </c>
      <c r="T24" s="1">
        <f t="shared" si="1"/>
        <v>16.58999999999999</v>
      </c>
      <c r="U24" s="2">
        <f t="shared" si="2"/>
        <v>20.979571984435783</v>
      </c>
    </row>
    <row r="25" spans="1:21" ht="12.75">
      <c r="A25" t="s">
        <v>143</v>
      </c>
      <c r="B25">
        <v>32</v>
      </c>
      <c r="C25" t="s">
        <v>37</v>
      </c>
      <c r="D25" t="s">
        <v>28</v>
      </c>
      <c r="E25" t="s">
        <v>20</v>
      </c>
      <c r="F25">
        <v>108</v>
      </c>
      <c r="G25">
        <v>455</v>
      </c>
      <c r="H25">
        <v>411</v>
      </c>
      <c r="I25">
        <v>121</v>
      </c>
      <c r="J25">
        <v>79</v>
      </c>
      <c r="K25">
        <v>19</v>
      </c>
      <c r="L25">
        <v>2</v>
      </c>
      <c r="M25">
        <v>21</v>
      </c>
      <c r="N25">
        <v>38</v>
      </c>
      <c r="O25">
        <v>3</v>
      </c>
      <c r="P25">
        <v>2</v>
      </c>
      <c r="Q25">
        <v>3</v>
      </c>
      <c r="R25">
        <f>SUM((J25*0.47)+(K25*0.85)+(L25*1.02)+(M25*1.4)+(N25*0.33)+(O25*0.33)-((0.28*(H25-I25))))</f>
        <v>17.049999999999997</v>
      </c>
      <c r="S25">
        <f t="shared" si="0"/>
        <v>-0.7000000000000002</v>
      </c>
      <c r="T25" s="1">
        <f t="shared" si="1"/>
        <v>16.349999999999998</v>
      </c>
      <c r="U25" s="2">
        <f t="shared" si="2"/>
        <v>23.357142857142854</v>
      </c>
    </row>
    <row r="26" spans="1:21" ht="12.75">
      <c r="A26" t="s">
        <v>253</v>
      </c>
      <c r="B26">
        <v>32</v>
      </c>
      <c r="C26" t="s">
        <v>37</v>
      </c>
      <c r="D26" t="s">
        <v>49</v>
      </c>
      <c r="E26" t="s">
        <v>20</v>
      </c>
      <c r="F26">
        <v>108</v>
      </c>
      <c r="G26">
        <v>451</v>
      </c>
      <c r="H26">
        <v>411</v>
      </c>
      <c r="I26">
        <v>117</v>
      </c>
      <c r="J26">
        <v>68</v>
      </c>
      <c r="K26">
        <v>28</v>
      </c>
      <c r="L26">
        <v>2</v>
      </c>
      <c r="M26">
        <v>19</v>
      </c>
      <c r="N26">
        <v>33</v>
      </c>
      <c r="O26">
        <v>6</v>
      </c>
      <c r="P26">
        <v>10</v>
      </c>
      <c r="Q26">
        <v>4</v>
      </c>
      <c r="R26">
        <f>SUM((J26*0.47)+(K26*0.85)+(L26*1.02)+(M26*1.4)+(N26*0.33)+(O26*0.33)-((0.28*(H26-I26))))</f>
        <v>14.949999999999989</v>
      </c>
      <c r="S26">
        <f t="shared" si="0"/>
        <v>0.6800000000000002</v>
      </c>
      <c r="T26" s="1">
        <f t="shared" si="1"/>
        <v>15.629999999999988</v>
      </c>
      <c r="U26" s="2">
        <f t="shared" si="2"/>
        <v>22.526607538802644</v>
      </c>
    </row>
    <row r="27" spans="1:21" ht="12.75">
      <c r="A27" t="s">
        <v>282</v>
      </c>
      <c r="B27">
        <v>34</v>
      </c>
      <c r="C27" t="s">
        <v>18</v>
      </c>
      <c r="D27" t="s">
        <v>28</v>
      </c>
      <c r="E27" t="s">
        <v>20</v>
      </c>
      <c r="F27">
        <v>116</v>
      </c>
      <c r="G27">
        <v>504</v>
      </c>
      <c r="H27">
        <v>454</v>
      </c>
      <c r="I27">
        <v>131</v>
      </c>
      <c r="J27">
        <v>83</v>
      </c>
      <c r="K27">
        <v>30</v>
      </c>
      <c r="L27">
        <v>3</v>
      </c>
      <c r="M27">
        <v>15</v>
      </c>
      <c r="N27">
        <v>49</v>
      </c>
      <c r="O27">
        <v>1</v>
      </c>
      <c r="P27">
        <v>14</v>
      </c>
      <c r="Q27">
        <v>7</v>
      </c>
      <c r="R27">
        <f>SUM((J27*0.47)+(K27*0.85)+(L27*1.02)+(M27*1.4)+(N27*0.33)+(O27*0.33)-((0.283*(H27-I27))))</f>
        <v>13.661000000000001</v>
      </c>
      <c r="S27">
        <f t="shared" si="0"/>
        <v>0.41999999999999993</v>
      </c>
      <c r="T27" s="1">
        <f t="shared" si="1"/>
        <v>14.081000000000001</v>
      </c>
      <c r="U27" s="2">
        <f t="shared" si="2"/>
        <v>18.160019841269843</v>
      </c>
    </row>
    <row r="28" spans="1:21" ht="12.75">
      <c r="A28" t="s">
        <v>195</v>
      </c>
      <c r="B28">
        <v>32</v>
      </c>
      <c r="C28" t="s">
        <v>24</v>
      </c>
      <c r="D28" t="s">
        <v>45</v>
      </c>
      <c r="E28" t="s">
        <v>20</v>
      </c>
      <c r="F28">
        <v>104</v>
      </c>
      <c r="G28">
        <v>454</v>
      </c>
      <c r="H28">
        <v>390</v>
      </c>
      <c r="I28">
        <v>112</v>
      </c>
      <c r="J28">
        <v>75</v>
      </c>
      <c r="K28">
        <v>26</v>
      </c>
      <c r="L28">
        <v>2</v>
      </c>
      <c r="M28">
        <v>9</v>
      </c>
      <c r="N28">
        <v>55</v>
      </c>
      <c r="O28">
        <v>3</v>
      </c>
      <c r="P28">
        <v>8</v>
      </c>
      <c r="Q28">
        <v>3</v>
      </c>
      <c r="R28">
        <f>SUM((J28*0.47)+(K28*0.85)+(L28*1.02)+(M28*1.4)+(N28*0.33)+(O28*0.33)-((0.28*(H28-I28))))</f>
        <v>13.289999999999992</v>
      </c>
      <c r="S28">
        <f t="shared" si="0"/>
        <v>0.6199999999999999</v>
      </c>
      <c r="T28" s="1">
        <f t="shared" si="1"/>
        <v>13.909999999999991</v>
      </c>
      <c r="U28" s="2">
        <f t="shared" si="2"/>
        <v>19.91519823788545</v>
      </c>
    </row>
    <row r="29" spans="1:21" ht="12.75">
      <c r="A29" t="s">
        <v>305</v>
      </c>
      <c r="B29">
        <v>29</v>
      </c>
      <c r="C29" t="s">
        <v>33</v>
      </c>
      <c r="D29" t="s">
        <v>34</v>
      </c>
      <c r="E29" t="s">
        <v>20</v>
      </c>
      <c r="F29">
        <v>107</v>
      </c>
      <c r="G29">
        <v>434</v>
      </c>
      <c r="H29">
        <v>348</v>
      </c>
      <c r="I29">
        <v>80</v>
      </c>
      <c r="J29">
        <v>49</v>
      </c>
      <c r="K29">
        <v>11</v>
      </c>
      <c r="L29">
        <v>0</v>
      </c>
      <c r="M29">
        <v>20</v>
      </c>
      <c r="N29">
        <v>81</v>
      </c>
      <c r="O29">
        <v>2</v>
      </c>
      <c r="P29">
        <v>0</v>
      </c>
      <c r="Q29">
        <v>0</v>
      </c>
      <c r="R29">
        <f>SUM((J29*0.47)+(K29*0.85)+(L29*1.02)+(M29*1.4)+(N29*0.33)+(O29*0.33)-((0.277*(H29-I29))))</f>
        <v>13.533999999999992</v>
      </c>
      <c r="S29">
        <f t="shared" si="0"/>
        <v>0</v>
      </c>
      <c r="T29" s="1">
        <f t="shared" si="1"/>
        <v>13.533999999999992</v>
      </c>
      <c r="U29" s="2">
        <f t="shared" si="2"/>
        <v>20.269815668202753</v>
      </c>
    </row>
    <row r="30" spans="1:21" ht="12.75">
      <c r="A30" t="s">
        <v>217</v>
      </c>
      <c r="B30">
        <v>23</v>
      </c>
      <c r="C30" t="s">
        <v>27</v>
      </c>
      <c r="D30" t="s">
        <v>49</v>
      </c>
      <c r="E30" t="s">
        <v>20</v>
      </c>
      <c r="F30">
        <v>112</v>
      </c>
      <c r="G30">
        <v>495</v>
      </c>
      <c r="H30">
        <v>407</v>
      </c>
      <c r="I30">
        <v>108</v>
      </c>
      <c r="J30">
        <v>73</v>
      </c>
      <c r="K30">
        <v>26</v>
      </c>
      <c r="L30">
        <v>2</v>
      </c>
      <c r="M30">
        <v>7</v>
      </c>
      <c r="N30">
        <v>80</v>
      </c>
      <c r="O30">
        <v>0</v>
      </c>
      <c r="P30">
        <v>36</v>
      </c>
      <c r="Q30">
        <v>14</v>
      </c>
      <c r="R30">
        <f>SUM((J30*0.47)+(K30*0.85)+(L30*1.02)+(M30*1.4)+(N30*0.33)+(O30*0.33)-((0.28*(H30-I30))))</f>
        <v>10.929999999999993</v>
      </c>
      <c r="S30">
        <f t="shared" si="0"/>
        <v>2.5999999999999996</v>
      </c>
      <c r="T30" s="1">
        <f t="shared" si="1"/>
        <v>13.529999999999992</v>
      </c>
      <c r="U30" s="2">
        <f t="shared" si="2"/>
        <v>17.766666666666655</v>
      </c>
    </row>
    <row r="31" spans="1:21" ht="12.75">
      <c r="A31" t="s">
        <v>153</v>
      </c>
      <c r="B31">
        <v>34</v>
      </c>
      <c r="C31" t="s">
        <v>41</v>
      </c>
      <c r="D31" t="s">
        <v>49</v>
      </c>
      <c r="E31" t="s">
        <v>20</v>
      </c>
      <c r="F31">
        <v>118</v>
      </c>
      <c r="G31">
        <v>545</v>
      </c>
      <c r="H31">
        <v>493</v>
      </c>
      <c r="I31">
        <v>153</v>
      </c>
      <c r="J31">
        <v>129</v>
      </c>
      <c r="K31">
        <v>13</v>
      </c>
      <c r="L31">
        <v>6</v>
      </c>
      <c r="M31">
        <v>5</v>
      </c>
      <c r="N31">
        <v>43</v>
      </c>
      <c r="O31">
        <v>3</v>
      </c>
      <c r="P31">
        <v>36</v>
      </c>
      <c r="Q31">
        <v>3</v>
      </c>
      <c r="R31">
        <f>SUM((J31*0.47)+(K31*0.85)+(L31*1.02)+(M31*1.4)+(N31*0.33)+(O31*0.33)-((0.275*(H31-I31))))</f>
        <v>6.479999999999976</v>
      </c>
      <c r="S31">
        <f t="shared" si="0"/>
        <v>6.779999999999999</v>
      </c>
      <c r="T31" s="1">
        <f t="shared" si="1"/>
        <v>13.259999999999975</v>
      </c>
      <c r="U31" s="2">
        <f t="shared" si="2"/>
        <v>15.814678899082539</v>
      </c>
    </row>
    <row r="32" spans="1:21" ht="12.75">
      <c r="A32" t="s">
        <v>207</v>
      </c>
      <c r="B32">
        <v>30</v>
      </c>
      <c r="C32" t="s">
        <v>27</v>
      </c>
      <c r="D32" t="s">
        <v>55</v>
      </c>
      <c r="E32" t="s">
        <v>20</v>
      </c>
      <c r="F32">
        <v>96</v>
      </c>
      <c r="G32">
        <v>416</v>
      </c>
      <c r="H32">
        <v>347</v>
      </c>
      <c r="I32">
        <v>85</v>
      </c>
      <c r="J32">
        <v>48</v>
      </c>
      <c r="K32">
        <v>14</v>
      </c>
      <c r="L32">
        <v>2</v>
      </c>
      <c r="M32">
        <v>21</v>
      </c>
      <c r="N32">
        <v>54</v>
      </c>
      <c r="O32">
        <v>9</v>
      </c>
      <c r="P32">
        <v>0</v>
      </c>
      <c r="Q32">
        <v>1</v>
      </c>
      <c r="R32">
        <f>SUM((J32*0.47)+(K32*0.85)+(L32*1.02)+(M32*1.4)+(N32*0.33)+(O32*0.33)-((0.28*(H32-I32))))</f>
        <v>13.329999999999984</v>
      </c>
      <c r="S32">
        <f t="shared" si="0"/>
        <v>-0.38</v>
      </c>
      <c r="T32" s="1">
        <f t="shared" si="1"/>
        <v>12.949999999999983</v>
      </c>
      <c r="U32" s="2">
        <f t="shared" si="2"/>
        <v>20.23437499999997</v>
      </c>
    </row>
    <row r="33" spans="1:21" ht="12.75">
      <c r="A33" t="s">
        <v>310</v>
      </c>
      <c r="B33">
        <v>34</v>
      </c>
      <c r="C33" t="s">
        <v>18</v>
      </c>
      <c r="D33" t="s">
        <v>31</v>
      </c>
      <c r="E33" t="s">
        <v>20</v>
      </c>
      <c r="F33">
        <v>69</v>
      </c>
      <c r="G33">
        <v>285</v>
      </c>
      <c r="H33">
        <v>251</v>
      </c>
      <c r="I33">
        <v>81</v>
      </c>
      <c r="J33">
        <v>61</v>
      </c>
      <c r="K33">
        <v>13</v>
      </c>
      <c r="L33">
        <v>0</v>
      </c>
      <c r="M33">
        <v>7</v>
      </c>
      <c r="N33">
        <v>31</v>
      </c>
      <c r="O33">
        <v>3</v>
      </c>
      <c r="P33">
        <v>0</v>
      </c>
      <c r="Q33">
        <v>0</v>
      </c>
      <c r="R33">
        <f>SUM((J33*0.47)+(K33*0.85)+(L33*1.02)+(M33*1.4)+(N33*0.33)+(O33*0.33)-((0.283*(H33-I33))))</f>
        <v>12.63000000000001</v>
      </c>
      <c r="S33">
        <f t="shared" si="0"/>
        <v>0</v>
      </c>
      <c r="T33" s="1">
        <f t="shared" si="1"/>
        <v>12.63000000000001</v>
      </c>
      <c r="U33" s="2">
        <f t="shared" si="2"/>
        <v>28.80526315789476</v>
      </c>
    </row>
    <row r="34" spans="1:21" ht="12.75">
      <c r="A34" t="s">
        <v>232</v>
      </c>
      <c r="B34">
        <v>34</v>
      </c>
      <c r="C34" t="s">
        <v>72</v>
      </c>
      <c r="D34" t="s">
        <v>45</v>
      </c>
      <c r="E34" t="s">
        <v>20</v>
      </c>
      <c r="F34">
        <v>94</v>
      </c>
      <c r="G34">
        <v>368</v>
      </c>
      <c r="H34">
        <v>325</v>
      </c>
      <c r="I34">
        <v>94</v>
      </c>
      <c r="J34">
        <v>59</v>
      </c>
      <c r="K34">
        <v>24</v>
      </c>
      <c r="L34">
        <v>0</v>
      </c>
      <c r="M34">
        <v>11</v>
      </c>
      <c r="N34">
        <v>33</v>
      </c>
      <c r="O34">
        <v>7</v>
      </c>
      <c r="P34">
        <v>2</v>
      </c>
      <c r="Q34">
        <v>0</v>
      </c>
      <c r="R34">
        <f>SUM((J34*0.47)+(K34*0.85)+(L34*1.02)+(M34*1.4)+(N34*0.33)+(O34*0.33)-((0.28*(H34-I34))))</f>
        <v>12.049999999999983</v>
      </c>
      <c r="S34">
        <f t="shared" si="0"/>
        <v>0.44</v>
      </c>
      <c r="T34" s="1">
        <f t="shared" si="1"/>
        <v>12.489999999999982</v>
      </c>
      <c r="U34" s="2">
        <f t="shared" si="2"/>
        <v>22.061141304347796</v>
      </c>
    </row>
    <row r="35" spans="1:21" ht="12.75">
      <c r="A35" t="s">
        <v>285</v>
      </c>
      <c r="B35">
        <v>30</v>
      </c>
      <c r="C35" t="s">
        <v>51</v>
      </c>
      <c r="D35" t="s">
        <v>34</v>
      </c>
      <c r="E35" t="s">
        <v>20</v>
      </c>
      <c r="F35">
        <v>109</v>
      </c>
      <c r="G35">
        <v>395</v>
      </c>
      <c r="H35">
        <v>347</v>
      </c>
      <c r="I35">
        <v>91</v>
      </c>
      <c r="J35">
        <v>51</v>
      </c>
      <c r="K35">
        <v>19</v>
      </c>
      <c r="L35">
        <v>2</v>
      </c>
      <c r="M35">
        <v>19</v>
      </c>
      <c r="N35">
        <v>40</v>
      </c>
      <c r="O35">
        <v>5</v>
      </c>
      <c r="P35">
        <v>2</v>
      </c>
      <c r="Q35">
        <v>1</v>
      </c>
      <c r="R35">
        <f>SUM((J35*0.47)+(K35*0.85)+(L35*1.02)+(M35*1.4)+(N35*0.33)+(O35*0.33)-((0.283*(H35-I35))))</f>
        <v>11.162000000000006</v>
      </c>
      <c r="S35">
        <f t="shared" si="0"/>
        <v>0.06</v>
      </c>
      <c r="T35" s="1">
        <f t="shared" si="1"/>
        <v>11.222000000000007</v>
      </c>
      <c r="U35" s="2">
        <f t="shared" si="2"/>
        <v>18.466582278481024</v>
      </c>
    </row>
    <row r="36" spans="1:21" ht="12.75">
      <c r="A36" t="s">
        <v>187</v>
      </c>
      <c r="B36">
        <v>26</v>
      </c>
      <c r="C36" t="s">
        <v>72</v>
      </c>
      <c r="D36" t="s">
        <v>52</v>
      </c>
      <c r="E36" t="s">
        <v>20</v>
      </c>
      <c r="F36">
        <v>110</v>
      </c>
      <c r="G36">
        <v>467</v>
      </c>
      <c r="H36">
        <v>435</v>
      </c>
      <c r="I36">
        <v>121</v>
      </c>
      <c r="J36">
        <v>65</v>
      </c>
      <c r="K36">
        <v>34</v>
      </c>
      <c r="L36">
        <v>3</v>
      </c>
      <c r="M36">
        <v>19</v>
      </c>
      <c r="N36">
        <v>27</v>
      </c>
      <c r="O36">
        <v>1</v>
      </c>
      <c r="P36">
        <v>3</v>
      </c>
      <c r="Q36">
        <v>0</v>
      </c>
      <c r="R36">
        <f>SUM((J36*0.47)+(K36*0.85)+(L36*1.02)+(M36*1.4)+(N36*0.33)+(O36*0.33)-((0.28*(H36-I36))))</f>
        <v>10.429999999999993</v>
      </c>
      <c r="S36">
        <f t="shared" si="0"/>
        <v>0.66</v>
      </c>
      <c r="T36" s="1">
        <f t="shared" si="1"/>
        <v>11.089999999999993</v>
      </c>
      <c r="U36" s="2">
        <f t="shared" si="2"/>
        <v>15.4357601713062</v>
      </c>
    </row>
    <row r="37" spans="1:21" ht="12.75">
      <c r="A37" t="s">
        <v>84</v>
      </c>
      <c r="B37">
        <v>27</v>
      </c>
      <c r="C37" t="s">
        <v>35</v>
      </c>
      <c r="D37" t="s">
        <v>52</v>
      </c>
      <c r="E37" t="s">
        <v>20</v>
      </c>
      <c r="F37">
        <v>58</v>
      </c>
      <c r="G37">
        <v>247</v>
      </c>
      <c r="H37">
        <v>236</v>
      </c>
      <c r="I37">
        <v>79</v>
      </c>
      <c r="J37">
        <v>51</v>
      </c>
      <c r="K37">
        <v>19</v>
      </c>
      <c r="L37">
        <v>2</v>
      </c>
      <c r="M37">
        <v>7</v>
      </c>
      <c r="N37">
        <v>9</v>
      </c>
      <c r="O37">
        <v>1</v>
      </c>
      <c r="P37">
        <v>4</v>
      </c>
      <c r="Q37">
        <v>1</v>
      </c>
      <c r="R37">
        <f>SUM((J37*0.47)+(K37*0.85)+(L37*1.02)+(M37*1.4)+(N37*0.33)+(O37*0.33)-((0.286*(H37-I37))))</f>
        <v>10.357999999999997</v>
      </c>
      <c r="S37">
        <f t="shared" si="0"/>
        <v>0.5</v>
      </c>
      <c r="T37" s="1">
        <f t="shared" si="1"/>
        <v>10.857999999999997</v>
      </c>
      <c r="U37" s="2">
        <f t="shared" si="2"/>
        <v>28.573684210526306</v>
      </c>
    </row>
    <row r="38" spans="1:21" ht="12.75">
      <c r="A38" t="s">
        <v>244</v>
      </c>
      <c r="B38">
        <v>24</v>
      </c>
      <c r="C38" t="s">
        <v>38</v>
      </c>
      <c r="D38" t="s">
        <v>22</v>
      </c>
      <c r="E38" t="s">
        <v>20</v>
      </c>
      <c r="F38">
        <v>116</v>
      </c>
      <c r="G38">
        <v>534</v>
      </c>
      <c r="H38">
        <v>486</v>
      </c>
      <c r="I38">
        <v>152</v>
      </c>
      <c r="J38">
        <v>106</v>
      </c>
      <c r="K38">
        <v>35</v>
      </c>
      <c r="L38">
        <v>1</v>
      </c>
      <c r="M38">
        <v>10</v>
      </c>
      <c r="N38">
        <v>32</v>
      </c>
      <c r="O38">
        <v>5</v>
      </c>
      <c r="P38">
        <v>12</v>
      </c>
      <c r="Q38">
        <v>1</v>
      </c>
      <c r="R38">
        <f>SUM((J38*0.47)+(K38*0.85)+(L38*1.02)+(M38*1.4)+(N38*0.33)+(O38*0.33)-((0.297*(H38-I38))))</f>
        <v>7.602000000000004</v>
      </c>
      <c r="S38">
        <f t="shared" si="0"/>
        <v>2.2600000000000002</v>
      </c>
      <c r="T38" s="1">
        <f t="shared" si="1"/>
        <v>9.862000000000004</v>
      </c>
      <c r="U38" s="2">
        <f t="shared" si="2"/>
        <v>12.004307116104874</v>
      </c>
    </row>
    <row r="39" spans="1:21" ht="12.75">
      <c r="A39" t="s">
        <v>227</v>
      </c>
      <c r="B39">
        <v>30</v>
      </c>
      <c r="C39" t="s">
        <v>27</v>
      </c>
      <c r="D39" t="s">
        <v>28</v>
      </c>
      <c r="E39" t="s">
        <v>20</v>
      </c>
      <c r="F39">
        <v>99</v>
      </c>
      <c r="G39">
        <v>329</v>
      </c>
      <c r="H39">
        <v>287</v>
      </c>
      <c r="I39">
        <v>71</v>
      </c>
      <c r="J39">
        <v>36</v>
      </c>
      <c r="K39">
        <v>18</v>
      </c>
      <c r="L39">
        <v>1</v>
      </c>
      <c r="M39">
        <v>16</v>
      </c>
      <c r="N39">
        <v>38</v>
      </c>
      <c r="O39">
        <v>3</v>
      </c>
      <c r="P39">
        <v>8</v>
      </c>
      <c r="Q39">
        <v>2</v>
      </c>
      <c r="R39">
        <f>SUM((J39*0.47)+(K39*0.85)+(L39*1.02)+(M39*1.4)+(N39*0.33)+(O39*0.33)-((0.28*(H39-I39))))</f>
        <v>8.689999999999998</v>
      </c>
      <c r="S39">
        <f t="shared" si="0"/>
        <v>1</v>
      </c>
      <c r="T39" s="1">
        <f t="shared" si="1"/>
        <v>9.689999999999998</v>
      </c>
      <c r="U39" s="2">
        <f t="shared" si="2"/>
        <v>19.144376899696045</v>
      </c>
    </row>
    <row r="40" spans="1:21" ht="12.75">
      <c r="A40" t="s">
        <v>142</v>
      </c>
      <c r="B40">
        <v>28</v>
      </c>
      <c r="C40" t="s">
        <v>72</v>
      </c>
      <c r="D40" t="s">
        <v>19</v>
      </c>
      <c r="E40" t="s">
        <v>20</v>
      </c>
      <c r="F40">
        <v>73</v>
      </c>
      <c r="G40">
        <v>259</v>
      </c>
      <c r="H40">
        <v>232</v>
      </c>
      <c r="I40">
        <v>63</v>
      </c>
      <c r="J40">
        <v>31</v>
      </c>
      <c r="K40">
        <v>20</v>
      </c>
      <c r="L40">
        <v>0</v>
      </c>
      <c r="M40">
        <v>12</v>
      </c>
      <c r="N40">
        <v>19</v>
      </c>
      <c r="O40">
        <v>6</v>
      </c>
      <c r="P40">
        <v>0</v>
      </c>
      <c r="Q40">
        <v>0</v>
      </c>
      <c r="R40">
        <f>SUM((J40*0.47)+(K40*0.85)+(L40*1.02)+(M40*1.4)+(N40*0.33)+(O40*0.33)-((0.28*(H40-I40))))</f>
        <v>9.29999999999999</v>
      </c>
      <c r="S40">
        <f t="shared" si="0"/>
        <v>0</v>
      </c>
      <c r="T40" s="1">
        <f t="shared" si="1"/>
        <v>9.29999999999999</v>
      </c>
      <c r="U40" s="2">
        <f t="shared" si="2"/>
        <v>23.339768339768316</v>
      </c>
    </row>
    <row r="41" spans="1:21" ht="12.75">
      <c r="A41" t="s">
        <v>299</v>
      </c>
      <c r="B41">
        <v>24</v>
      </c>
      <c r="C41" t="s">
        <v>37</v>
      </c>
      <c r="D41" t="s">
        <v>22</v>
      </c>
      <c r="E41" t="s">
        <v>20</v>
      </c>
      <c r="F41">
        <v>71</v>
      </c>
      <c r="G41">
        <v>288</v>
      </c>
      <c r="H41">
        <v>271</v>
      </c>
      <c r="I41">
        <v>88</v>
      </c>
      <c r="J41">
        <v>58</v>
      </c>
      <c r="K41">
        <v>25</v>
      </c>
      <c r="L41">
        <v>2</v>
      </c>
      <c r="M41">
        <v>3</v>
      </c>
      <c r="N41">
        <v>10</v>
      </c>
      <c r="O41">
        <v>3</v>
      </c>
      <c r="P41">
        <v>11</v>
      </c>
      <c r="Q41">
        <v>3</v>
      </c>
      <c r="R41">
        <f>SUM((J41*0.47)+(K41*0.85)+(L41*1.02)+(M41*1.4)+(N41*0.33)+(O41*0.33)-((0.28*(H41-I41))))</f>
        <v>7.799999999999997</v>
      </c>
      <c r="S41">
        <f t="shared" si="0"/>
        <v>1.2799999999999998</v>
      </c>
      <c r="T41" s="1">
        <f t="shared" si="1"/>
        <v>9.079999999999997</v>
      </c>
      <c r="U41" s="2">
        <f t="shared" si="2"/>
        <v>20.493055555555546</v>
      </c>
    </row>
    <row r="42" spans="1:21" ht="12.75">
      <c r="A42" t="s">
        <v>155</v>
      </c>
      <c r="B42">
        <v>31</v>
      </c>
      <c r="C42" t="s">
        <v>58</v>
      </c>
      <c r="D42" t="s">
        <v>45</v>
      </c>
      <c r="E42" t="s">
        <v>20</v>
      </c>
      <c r="F42">
        <v>81</v>
      </c>
      <c r="G42">
        <v>292</v>
      </c>
      <c r="H42">
        <v>253</v>
      </c>
      <c r="I42">
        <v>80</v>
      </c>
      <c r="J42">
        <v>54</v>
      </c>
      <c r="K42">
        <v>17</v>
      </c>
      <c r="L42">
        <v>3</v>
      </c>
      <c r="M42">
        <v>6</v>
      </c>
      <c r="N42">
        <v>30</v>
      </c>
      <c r="O42">
        <v>0</v>
      </c>
      <c r="P42">
        <v>0</v>
      </c>
      <c r="Q42">
        <v>1</v>
      </c>
      <c r="R42">
        <f>SUM((J42*0.47)+(K42*0.85)+(L42*1.02)+(M42*1.4)+(N42*0.33)+(O42*0.33)-((0.3*(H42-I42))))</f>
        <v>9.29</v>
      </c>
      <c r="S42">
        <f t="shared" si="0"/>
        <v>-0.38</v>
      </c>
      <c r="T42" s="1">
        <f t="shared" si="1"/>
        <v>8.909999999999998</v>
      </c>
      <c r="U42" s="2">
        <f t="shared" si="2"/>
        <v>19.833904109589035</v>
      </c>
    </row>
    <row r="43" spans="1:21" ht="12.75">
      <c r="A43" t="s">
        <v>102</v>
      </c>
      <c r="B43">
        <v>24</v>
      </c>
      <c r="C43" t="s">
        <v>30</v>
      </c>
      <c r="D43" t="s">
        <v>28</v>
      </c>
      <c r="E43" t="s">
        <v>20</v>
      </c>
      <c r="F43">
        <v>48</v>
      </c>
      <c r="G43">
        <v>188</v>
      </c>
      <c r="H43">
        <v>159</v>
      </c>
      <c r="I43">
        <v>50</v>
      </c>
      <c r="J43">
        <v>35</v>
      </c>
      <c r="K43">
        <v>9</v>
      </c>
      <c r="L43">
        <v>4</v>
      </c>
      <c r="M43">
        <v>2</v>
      </c>
      <c r="N43">
        <v>23</v>
      </c>
      <c r="O43">
        <v>0</v>
      </c>
      <c r="P43">
        <v>8</v>
      </c>
      <c r="Q43">
        <v>3</v>
      </c>
      <c r="R43">
        <f>SUM((J43*0.47)+(K43*0.85)+(L43*1.02)+(M43*1.4)+(N43*0.33)+(O43*0.33)-((0.283*(H43-I43))))</f>
        <v>7.7230000000000025</v>
      </c>
      <c r="S43">
        <f t="shared" si="0"/>
        <v>0.6199999999999999</v>
      </c>
      <c r="T43" s="1">
        <f t="shared" si="1"/>
        <v>8.343000000000002</v>
      </c>
      <c r="U43" s="2">
        <f t="shared" si="2"/>
        <v>28.84547872340426</v>
      </c>
    </row>
    <row r="44" spans="1:21" ht="12.75">
      <c r="A44" t="s">
        <v>249</v>
      </c>
      <c r="B44">
        <v>32</v>
      </c>
      <c r="C44" t="s">
        <v>24</v>
      </c>
      <c r="D44" t="s">
        <v>22</v>
      </c>
      <c r="E44" t="s">
        <v>20</v>
      </c>
      <c r="F44">
        <v>102</v>
      </c>
      <c r="G44">
        <v>476</v>
      </c>
      <c r="H44">
        <v>437</v>
      </c>
      <c r="I44">
        <v>136</v>
      </c>
      <c r="J44">
        <v>100</v>
      </c>
      <c r="K44">
        <v>28</v>
      </c>
      <c r="L44">
        <v>2</v>
      </c>
      <c r="M44">
        <v>6</v>
      </c>
      <c r="N44">
        <v>26</v>
      </c>
      <c r="O44">
        <v>5</v>
      </c>
      <c r="P44">
        <v>5</v>
      </c>
      <c r="Q44">
        <v>0</v>
      </c>
      <c r="R44">
        <f>SUM((J44*0.47)+(K44*0.85)+(L44*1.02)+(M44*1.4)+(N44*0.33)+(O44*0.33)-((0.28*(H44-I44))))</f>
        <v>7.190000000000012</v>
      </c>
      <c r="S44">
        <f t="shared" si="0"/>
        <v>1.1</v>
      </c>
      <c r="T44" s="1">
        <f t="shared" si="1"/>
        <v>8.290000000000012</v>
      </c>
      <c r="U44" s="2">
        <f t="shared" si="2"/>
        <v>11.32037815126052</v>
      </c>
    </row>
    <row r="45" spans="1:21" ht="12.75">
      <c r="A45" t="s">
        <v>116</v>
      </c>
      <c r="B45">
        <v>23</v>
      </c>
      <c r="C45" t="s">
        <v>24</v>
      </c>
      <c r="D45" t="s">
        <v>34</v>
      </c>
      <c r="E45" t="s">
        <v>20</v>
      </c>
      <c r="F45">
        <v>49</v>
      </c>
      <c r="G45">
        <v>168</v>
      </c>
      <c r="H45">
        <v>153</v>
      </c>
      <c r="I45">
        <v>42</v>
      </c>
      <c r="J45">
        <v>19</v>
      </c>
      <c r="K45">
        <v>11</v>
      </c>
      <c r="L45">
        <v>2</v>
      </c>
      <c r="M45">
        <v>10</v>
      </c>
      <c r="N45">
        <v>14</v>
      </c>
      <c r="O45">
        <v>0</v>
      </c>
      <c r="P45">
        <v>0</v>
      </c>
      <c r="Q45">
        <v>0</v>
      </c>
      <c r="R45">
        <f>SUM((J45*0.47)+(K45*0.85)+(L45*1.02)+(M45*1.4)+(N45*0.33)+(O45*0.33)-((0.28*(H45-I45))))</f>
        <v>7.859999999999996</v>
      </c>
      <c r="S45">
        <f t="shared" si="0"/>
        <v>0</v>
      </c>
      <c r="T45" s="1">
        <f t="shared" si="1"/>
        <v>7.859999999999996</v>
      </c>
      <c r="U45" s="2">
        <f t="shared" si="2"/>
        <v>30.41071428571427</v>
      </c>
    </row>
    <row r="46" spans="1:21" ht="12.75">
      <c r="A46" t="s">
        <v>205</v>
      </c>
      <c r="B46">
        <v>24</v>
      </c>
      <c r="C46" t="s">
        <v>41</v>
      </c>
      <c r="D46" t="s">
        <v>22</v>
      </c>
      <c r="E46" t="s">
        <v>20</v>
      </c>
      <c r="F46">
        <v>115</v>
      </c>
      <c r="G46">
        <v>505</v>
      </c>
      <c r="H46">
        <v>471</v>
      </c>
      <c r="I46">
        <v>146</v>
      </c>
      <c r="J46">
        <v>104</v>
      </c>
      <c r="K46">
        <v>31</v>
      </c>
      <c r="L46">
        <v>1</v>
      </c>
      <c r="M46">
        <v>10</v>
      </c>
      <c r="N46">
        <v>18</v>
      </c>
      <c r="O46">
        <v>1</v>
      </c>
      <c r="P46">
        <v>4</v>
      </c>
      <c r="Q46">
        <v>1</v>
      </c>
      <c r="R46">
        <f>SUM((J46*0.47)+(K46*0.85)+(L46*1.02)+(M46*1.4)+(N46*0.33)+(O46*0.33)-((0.275*(H46-I46))))</f>
        <v>7.144999999999968</v>
      </c>
      <c r="S46">
        <f t="shared" si="0"/>
        <v>0.5</v>
      </c>
      <c r="T46" s="1">
        <f t="shared" si="1"/>
        <v>7.644999999999968</v>
      </c>
      <c r="U46" s="2">
        <f t="shared" si="2"/>
        <v>9.840099009900948</v>
      </c>
    </row>
    <row r="47" spans="1:21" ht="12.75">
      <c r="A47" t="s">
        <v>144</v>
      </c>
      <c r="B47">
        <v>30</v>
      </c>
      <c r="C47" t="s">
        <v>58</v>
      </c>
      <c r="D47" t="s">
        <v>49</v>
      </c>
      <c r="E47" t="s">
        <v>20</v>
      </c>
      <c r="F47">
        <v>77</v>
      </c>
      <c r="G47">
        <v>291</v>
      </c>
      <c r="H47">
        <v>252</v>
      </c>
      <c r="I47">
        <v>72</v>
      </c>
      <c r="J47">
        <v>45</v>
      </c>
      <c r="K47">
        <v>17</v>
      </c>
      <c r="L47">
        <v>2</v>
      </c>
      <c r="M47">
        <v>8</v>
      </c>
      <c r="N47">
        <v>31</v>
      </c>
      <c r="O47">
        <v>5</v>
      </c>
      <c r="P47">
        <v>4</v>
      </c>
      <c r="Q47">
        <v>1</v>
      </c>
      <c r="R47">
        <f>SUM((J47*0.47)+(K47*0.85)+(L47*1.02)+(M47*1.4)+(N47*0.33)+(O47*0.33)-((0.3*(H47-I47))))</f>
        <v>6.719999999999992</v>
      </c>
      <c r="S47">
        <f t="shared" si="0"/>
        <v>0.5</v>
      </c>
      <c r="T47" s="1">
        <f t="shared" si="1"/>
        <v>7.219999999999992</v>
      </c>
      <c r="U47" s="2">
        <f t="shared" si="2"/>
        <v>16.127147766323006</v>
      </c>
    </row>
    <row r="48" spans="1:21" ht="12.75">
      <c r="A48" t="s">
        <v>245</v>
      </c>
      <c r="B48">
        <v>28</v>
      </c>
      <c r="C48" t="s">
        <v>35</v>
      </c>
      <c r="D48" t="s">
        <v>34</v>
      </c>
      <c r="E48" t="s">
        <v>20</v>
      </c>
      <c r="F48">
        <v>94</v>
      </c>
      <c r="G48">
        <v>408</v>
      </c>
      <c r="H48">
        <v>367</v>
      </c>
      <c r="I48">
        <v>109</v>
      </c>
      <c r="J48">
        <v>77</v>
      </c>
      <c r="K48">
        <v>18</v>
      </c>
      <c r="L48">
        <v>4</v>
      </c>
      <c r="M48">
        <v>10</v>
      </c>
      <c r="N48">
        <v>32</v>
      </c>
      <c r="O48">
        <v>4</v>
      </c>
      <c r="P48">
        <v>10</v>
      </c>
      <c r="Q48">
        <v>7</v>
      </c>
      <c r="R48">
        <f>SUM((J48*0.47)+(K48*0.85)+(L48*1.02)+(M48*1.4)+(N48*0.33)+(O48*0.33)-((0.286*(H48-I48))))</f>
        <v>7.661999999999992</v>
      </c>
      <c r="S48">
        <f t="shared" si="0"/>
        <v>-0.45999999999999996</v>
      </c>
      <c r="T48" s="1">
        <f t="shared" si="1"/>
        <v>7.201999999999992</v>
      </c>
      <c r="U48" s="2">
        <f t="shared" si="2"/>
        <v>11.473774509803908</v>
      </c>
    </row>
    <row r="49" spans="1:21" ht="12.75">
      <c r="A49" t="s">
        <v>88</v>
      </c>
      <c r="B49">
        <v>26</v>
      </c>
      <c r="C49" t="s">
        <v>72</v>
      </c>
      <c r="D49" t="s">
        <v>34</v>
      </c>
      <c r="E49" t="s">
        <v>20</v>
      </c>
      <c r="F49">
        <v>85</v>
      </c>
      <c r="G49">
        <v>354</v>
      </c>
      <c r="H49">
        <v>318</v>
      </c>
      <c r="I49">
        <v>88</v>
      </c>
      <c r="J49">
        <v>52</v>
      </c>
      <c r="K49">
        <v>24</v>
      </c>
      <c r="L49">
        <v>0</v>
      </c>
      <c r="M49">
        <v>12</v>
      </c>
      <c r="N49">
        <v>27</v>
      </c>
      <c r="O49">
        <v>4</v>
      </c>
      <c r="P49">
        <v>3</v>
      </c>
      <c r="Q49">
        <v>3</v>
      </c>
      <c r="R49">
        <f>SUM((J49*0.47)+(K49*0.85)+(L49*1.02)+(M49*1.4)+(N49*0.33)+(O49*0.33)-((0.28*(H49-I49))))</f>
        <v>7.469999999999985</v>
      </c>
      <c r="S49">
        <f t="shared" si="0"/>
        <v>-0.4800000000000001</v>
      </c>
      <c r="T49" s="1">
        <f t="shared" si="1"/>
        <v>6.989999999999984</v>
      </c>
      <c r="U49" s="2">
        <f t="shared" si="2"/>
        <v>12.834745762711835</v>
      </c>
    </row>
    <row r="50" spans="1:21" ht="12.75">
      <c r="A50" t="s">
        <v>130</v>
      </c>
      <c r="B50">
        <v>40</v>
      </c>
      <c r="C50" t="s">
        <v>33</v>
      </c>
      <c r="D50" t="s">
        <v>31</v>
      </c>
      <c r="E50" t="s">
        <v>20</v>
      </c>
      <c r="F50">
        <v>38</v>
      </c>
      <c r="G50">
        <v>149</v>
      </c>
      <c r="H50">
        <v>126</v>
      </c>
      <c r="I50">
        <v>37</v>
      </c>
      <c r="J50">
        <v>27</v>
      </c>
      <c r="K50">
        <v>4</v>
      </c>
      <c r="L50">
        <v>1</v>
      </c>
      <c r="M50">
        <v>5</v>
      </c>
      <c r="N50">
        <v>21</v>
      </c>
      <c r="O50">
        <v>1</v>
      </c>
      <c r="P50">
        <v>0</v>
      </c>
      <c r="Q50">
        <v>0</v>
      </c>
      <c r="R50">
        <f>SUM((J50*0.47)+(K50*0.85)+(L50*1.02)+(M50*1.4)+(N50*0.33)+(O50*0.33)-((0.277*(H50-I50))))</f>
        <v>6.716999999999995</v>
      </c>
      <c r="S50">
        <f t="shared" si="0"/>
        <v>0</v>
      </c>
      <c r="T50" s="1">
        <f t="shared" si="1"/>
        <v>6.716999999999995</v>
      </c>
      <c r="U50" s="2">
        <f t="shared" si="2"/>
        <v>29.302348993288568</v>
      </c>
    </row>
    <row r="51" spans="1:21" ht="12.75">
      <c r="A51" t="s">
        <v>263</v>
      </c>
      <c r="B51">
        <v>33</v>
      </c>
      <c r="C51" t="s">
        <v>38</v>
      </c>
      <c r="D51" t="s">
        <v>55</v>
      </c>
      <c r="E51" t="s">
        <v>20</v>
      </c>
      <c r="F51">
        <v>50</v>
      </c>
      <c r="G51">
        <v>164</v>
      </c>
      <c r="H51">
        <v>149</v>
      </c>
      <c r="I51">
        <v>53</v>
      </c>
      <c r="J51">
        <v>40</v>
      </c>
      <c r="K51">
        <v>13</v>
      </c>
      <c r="L51">
        <v>0</v>
      </c>
      <c r="M51">
        <v>0</v>
      </c>
      <c r="N51">
        <v>14</v>
      </c>
      <c r="O51">
        <v>1</v>
      </c>
      <c r="P51">
        <v>1</v>
      </c>
      <c r="Q51">
        <v>0</v>
      </c>
      <c r="R51">
        <f>SUM((J51*0.47)+(K51*0.85)+(L51*1.02)+(M51*1.4)+(N51*0.33)+(O51*0.33)-((0.297*(H51-I51))))</f>
        <v>6.28799999999999</v>
      </c>
      <c r="S51">
        <f t="shared" si="0"/>
        <v>0.22</v>
      </c>
      <c r="T51" s="1">
        <f t="shared" si="1"/>
        <v>6.507999999999989</v>
      </c>
      <c r="U51" s="2">
        <f t="shared" si="2"/>
        <v>25.79390243902435</v>
      </c>
    </row>
    <row r="52" spans="1:21" ht="12.75">
      <c r="A52" t="s">
        <v>180</v>
      </c>
      <c r="B52">
        <v>29</v>
      </c>
      <c r="C52" t="s">
        <v>18</v>
      </c>
      <c r="D52" t="s">
        <v>34</v>
      </c>
      <c r="E52" t="s">
        <v>20</v>
      </c>
      <c r="F52">
        <v>16</v>
      </c>
      <c r="G52">
        <v>62</v>
      </c>
      <c r="H52">
        <v>56</v>
      </c>
      <c r="I52">
        <v>19</v>
      </c>
      <c r="J52">
        <v>10</v>
      </c>
      <c r="K52">
        <v>4</v>
      </c>
      <c r="L52">
        <v>0</v>
      </c>
      <c r="M52">
        <v>5</v>
      </c>
      <c r="N52">
        <v>3</v>
      </c>
      <c r="O52">
        <v>3</v>
      </c>
      <c r="P52">
        <v>0</v>
      </c>
      <c r="Q52">
        <v>1</v>
      </c>
      <c r="R52">
        <f>SUM((J52*0.47)+(K52*0.85)+(L52*1.02)+(M52*1.4)+(N52*0.33)+(O52*0.33)-((0.283*(H52-I52))))</f>
        <v>6.609</v>
      </c>
      <c r="S52">
        <f t="shared" si="0"/>
        <v>-0.38</v>
      </c>
      <c r="T52" s="1">
        <f t="shared" si="1"/>
        <v>6.229</v>
      </c>
      <c r="U52" s="2">
        <f t="shared" si="2"/>
        <v>65.30403225806451</v>
      </c>
    </row>
    <row r="53" spans="1:21" ht="12.75">
      <c r="A53" t="s">
        <v>213</v>
      </c>
      <c r="B53">
        <v>28</v>
      </c>
      <c r="C53" t="s">
        <v>24</v>
      </c>
      <c r="D53" t="s">
        <v>52</v>
      </c>
      <c r="E53" t="s">
        <v>20</v>
      </c>
      <c r="F53">
        <v>29</v>
      </c>
      <c r="G53">
        <v>83</v>
      </c>
      <c r="H53">
        <v>64</v>
      </c>
      <c r="I53">
        <v>21</v>
      </c>
      <c r="J53">
        <v>14</v>
      </c>
      <c r="K53">
        <v>5</v>
      </c>
      <c r="L53">
        <v>1</v>
      </c>
      <c r="M53">
        <v>1</v>
      </c>
      <c r="N53">
        <v>11</v>
      </c>
      <c r="O53">
        <v>4</v>
      </c>
      <c r="P53">
        <v>0</v>
      </c>
      <c r="Q53">
        <v>0</v>
      </c>
      <c r="R53">
        <f>SUM((J53*0.47)+(K53*0.85)+(L53*1.02)+(M53*1.4)+(N53*0.33)+(O53*0.33)-((0.28*(H53-I53))))</f>
        <v>6.159999999999998</v>
      </c>
      <c r="S53">
        <f t="shared" si="0"/>
        <v>0</v>
      </c>
      <c r="T53" s="1">
        <f t="shared" si="1"/>
        <v>6.159999999999998</v>
      </c>
      <c r="U53" s="2">
        <f t="shared" si="2"/>
        <v>48.240963855421676</v>
      </c>
    </row>
    <row r="54" spans="1:21" ht="12.75">
      <c r="A54" t="s">
        <v>191</v>
      </c>
      <c r="B54">
        <v>26</v>
      </c>
      <c r="C54" t="s">
        <v>37</v>
      </c>
      <c r="D54" t="s">
        <v>19</v>
      </c>
      <c r="E54" t="s">
        <v>20</v>
      </c>
      <c r="F54">
        <v>49</v>
      </c>
      <c r="G54">
        <v>177</v>
      </c>
      <c r="H54">
        <v>147</v>
      </c>
      <c r="I54">
        <v>33</v>
      </c>
      <c r="J54">
        <v>17</v>
      </c>
      <c r="K54">
        <v>3</v>
      </c>
      <c r="L54">
        <v>0</v>
      </c>
      <c r="M54">
        <v>13</v>
      </c>
      <c r="N54">
        <v>22</v>
      </c>
      <c r="O54">
        <v>4</v>
      </c>
      <c r="P54">
        <v>4</v>
      </c>
      <c r="Q54">
        <v>1</v>
      </c>
      <c r="R54">
        <f>SUM((J54*0.47)+(K54*0.85)+(L54*1.02)+(M54*1.4)+(N54*0.33)+(O54*0.33)-((0.28*(H54-I54))))</f>
        <v>5.399999999999999</v>
      </c>
      <c r="S54">
        <f t="shared" si="0"/>
        <v>0.5</v>
      </c>
      <c r="T54" s="1">
        <f t="shared" si="1"/>
        <v>5.899999999999999</v>
      </c>
      <c r="U54" s="2">
        <f t="shared" si="2"/>
        <v>21.66666666666666</v>
      </c>
    </row>
    <row r="55" spans="1:21" ht="12.75">
      <c r="A55" t="s">
        <v>274</v>
      </c>
      <c r="B55">
        <v>24</v>
      </c>
      <c r="C55" t="s">
        <v>35</v>
      </c>
      <c r="D55" t="s">
        <v>45</v>
      </c>
      <c r="E55" t="s">
        <v>20</v>
      </c>
      <c r="F55">
        <v>114</v>
      </c>
      <c r="G55">
        <v>492</v>
      </c>
      <c r="H55">
        <v>423</v>
      </c>
      <c r="I55">
        <v>109</v>
      </c>
      <c r="J55">
        <v>68</v>
      </c>
      <c r="K55">
        <v>28</v>
      </c>
      <c r="L55">
        <v>0</v>
      </c>
      <c r="M55">
        <v>13</v>
      </c>
      <c r="N55">
        <v>58</v>
      </c>
      <c r="O55">
        <v>6</v>
      </c>
      <c r="P55">
        <v>5</v>
      </c>
      <c r="Q55">
        <v>2</v>
      </c>
      <c r="R55">
        <f>SUM((J55*0.47)+(K55*0.85)+(L55*1.02)+(M55*1.4)+(N55*0.33)+(O55*0.33)-((0.286*(H55-I55))))</f>
        <v>5.2760000000000105</v>
      </c>
      <c r="S55">
        <f t="shared" si="0"/>
        <v>0.3400000000000001</v>
      </c>
      <c r="T55" s="1">
        <f t="shared" si="1"/>
        <v>5.61600000000001</v>
      </c>
      <c r="U55" s="2">
        <f t="shared" si="2"/>
        <v>7.419512195121965</v>
      </c>
    </row>
    <row r="56" spans="1:21" ht="12.75">
      <c r="A56" t="s">
        <v>132</v>
      </c>
      <c r="B56">
        <v>25</v>
      </c>
      <c r="C56" t="s">
        <v>72</v>
      </c>
      <c r="D56" t="s">
        <v>28</v>
      </c>
      <c r="E56" t="s">
        <v>20</v>
      </c>
      <c r="F56">
        <v>55</v>
      </c>
      <c r="G56">
        <v>212</v>
      </c>
      <c r="H56">
        <v>182</v>
      </c>
      <c r="I56">
        <v>48</v>
      </c>
      <c r="J56">
        <v>25</v>
      </c>
      <c r="K56">
        <v>18</v>
      </c>
      <c r="L56">
        <v>1</v>
      </c>
      <c r="M56">
        <v>4</v>
      </c>
      <c r="N56">
        <v>24</v>
      </c>
      <c r="O56">
        <v>3</v>
      </c>
      <c r="P56">
        <v>4</v>
      </c>
      <c r="Q56">
        <v>1</v>
      </c>
      <c r="R56">
        <f>SUM((J56*0.47)+(K56*0.85)+(L56*1.02)+(M56*1.4)+(N56*0.33)+(O56*0.33)-((0.28*(H56-I56))))</f>
        <v>5.059999999999995</v>
      </c>
      <c r="S56">
        <f t="shared" si="0"/>
        <v>0.5</v>
      </c>
      <c r="T56" s="1">
        <f t="shared" si="1"/>
        <v>5.559999999999995</v>
      </c>
      <c r="U56" s="2">
        <f t="shared" si="2"/>
        <v>17.047169811320742</v>
      </c>
    </row>
    <row r="57" spans="1:21" ht="12.75">
      <c r="A57" t="s">
        <v>197</v>
      </c>
      <c r="B57">
        <v>31</v>
      </c>
      <c r="C57" t="s">
        <v>25</v>
      </c>
      <c r="D57" t="s">
        <v>55</v>
      </c>
      <c r="E57" t="s">
        <v>20</v>
      </c>
      <c r="F57">
        <v>115</v>
      </c>
      <c r="G57">
        <v>468</v>
      </c>
      <c r="H57">
        <v>392</v>
      </c>
      <c r="I57">
        <v>106</v>
      </c>
      <c r="J57">
        <v>73</v>
      </c>
      <c r="K57">
        <v>23</v>
      </c>
      <c r="L57">
        <v>2</v>
      </c>
      <c r="M57">
        <v>8</v>
      </c>
      <c r="N57">
        <v>65</v>
      </c>
      <c r="O57">
        <v>3</v>
      </c>
      <c r="P57">
        <v>1</v>
      </c>
      <c r="Q57">
        <v>2</v>
      </c>
      <c r="R57">
        <f>SUM((J57*0.47)+(K57*0.85)+(L57*1.02)+(M57*1.4)+(N57*0.33)+(O57*0.33)-((0.292*(H57-I57))))</f>
        <v>6.027999999999992</v>
      </c>
      <c r="S57">
        <f t="shared" si="0"/>
        <v>-0.54</v>
      </c>
      <c r="T57" s="1">
        <f t="shared" si="1"/>
        <v>5.4879999999999916</v>
      </c>
      <c r="U57" s="2">
        <f t="shared" si="2"/>
        <v>7.622222222222211</v>
      </c>
    </row>
    <row r="58" spans="1:21" ht="12.75">
      <c r="A58" t="s">
        <v>108</v>
      </c>
      <c r="B58">
        <v>22</v>
      </c>
      <c r="C58" t="s">
        <v>58</v>
      </c>
      <c r="D58" t="s">
        <v>55</v>
      </c>
      <c r="E58" t="s">
        <v>20</v>
      </c>
      <c r="F58">
        <v>39</v>
      </c>
      <c r="G58">
        <v>157</v>
      </c>
      <c r="H58">
        <v>147</v>
      </c>
      <c r="I58">
        <v>41</v>
      </c>
      <c r="J58">
        <v>19</v>
      </c>
      <c r="K58">
        <v>10</v>
      </c>
      <c r="L58">
        <v>1</v>
      </c>
      <c r="M58">
        <v>11</v>
      </c>
      <c r="N58">
        <v>9</v>
      </c>
      <c r="O58">
        <v>0</v>
      </c>
      <c r="P58">
        <v>0</v>
      </c>
      <c r="Q58">
        <v>1</v>
      </c>
      <c r="R58">
        <f>SUM((J58*0.47)+(K58*0.85)+(L58*1.02)+(M58*1.4)+(N58*0.33)+(O58*0.33)-((0.3*(H58-I58))))</f>
        <v>5.019999999999996</v>
      </c>
      <c r="S58">
        <f t="shared" si="0"/>
        <v>-0.38</v>
      </c>
      <c r="T58" s="1">
        <f t="shared" si="1"/>
        <v>4.639999999999996</v>
      </c>
      <c r="U58" s="2">
        <f t="shared" si="2"/>
        <v>19.21019108280253</v>
      </c>
    </row>
    <row r="59" spans="1:21" ht="12.75">
      <c r="A59" t="s">
        <v>230</v>
      </c>
      <c r="B59">
        <v>31</v>
      </c>
      <c r="C59" t="s">
        <v>24</v>
      </c>
      <c r="D59" t="s">
        <v>34</v>
      </c>
      <c r="E59" t="s">
        <v>20</v>
      </c>
      <c r="F59">
        <v>76</v>
      </c>
      <c r="G59">
        <v>258</v>
      </c>
      <c r="H59">
        <v>237</v>
      </c>
      <c r="I59">
        <v>56</v>
      </c>
      <c r="J59">
        <v>25</v>
      </c>
      <c r="K59">
        <v>10</v>
      </c>
      <c r="L59">
        <v>0</v>
      </c>
      <c r="M59">
        <v>21</v>
      </c>
      <c r="N59">
        <v>20</v>
      </c>
      <c r="O59">
        <v>0</v>
      </c>
      <c r="P59">
        <v>0</v>
      </c>
      <c r="Q59">
        <v>3</v>
      </c>
      <c r="R59">
        <f>SUM((J59*0.47)+(K59*0.85)+(L59*1.02)+(M59*1.4)+(N59*0.33)+(O59*0.33)-((0.28*(H59-I59))))</f>
        <v>5.569999999999993</v>
      </c>
      <c r="S59">
        <f t="shared" si="0"/>
        <v>-1.1400000000000001</v>
      </c>
      <c r="T59" s="1">
        <f t="shared" si="1"/>
        <v>4.429999999999993</v>
      </c>
      <c r="U59" s="2">
        <f t="shared" si="2"/>
        <v>11.160852713178276</v>
      </c>
    </row>
    <row r="60" spans="1:21" ht="12.75">
      <c r="A60" t="s">
        <v>279</v>
      </c>
      <c r="B60">
        <v>28</v>
      </c>
      <c r="C60" t="s">
        <v>37</v>
      </c>
      <c r="D60" t="s">
        <v>55</v>
      </c>
      <c r="E60" t="s">
        <v>20</v>
      </c>
      <c r="F60">
        <v>11</v>
      </c>
      <c r="G60">
        <v>50</v>
      </c>
      <c r="H60">
        <v>40</v>
      </c>
      <c r="I60">
        <v>13</v>
      </c>
      <c r="J60">
        <v>9</v>
      </c>
      <c r="K60">
        <v>2</v>
      </c>
      <c r="L60">
        <v>0</v>
      </c>
      <c r="M60">
        <v>2</v>
      </c>
      <c r="N60">
        <v>9</v>
      </c>
      <c r="O60">
        <v>0</v>
      </c>
      <c r="P60">
        <v>1</v>
      </c>
      <c r="Q60">
        <v>0</v>
      </c>
      <c r="R60">
        <f>SUM((J60*0.47)+(K60*0.85)+(L60*1.02)+(M60*1.4)+(N60*0.33)+(O60*0.33)-((0.28*(H60-I60))))</f>
        <v>4.140000000000001</v>
      </c>
      <c r="S60">
        <f t="shared" si="0"/>
        <v>0.22</v>
      </c>
      <c r="T60" s="1">
        <f t="shared" si="1"/>
        <v>4.36</v>
      </c>
      <c r="U60" s="2">
        <f t="shared" si="2"/>
        <v>56.68</v>
      </c>
    </row>
    <row r="61" spans="1:21" ht="12.75">
      <c r="A61" t="s">
        <v>242</v>
      </c>
      <c r="B61">
        <v>32</v>
      </c>
      <c r="C61" t="s">
        <v>38</v>
      </c>
      <c r="D61" t="s">
        <v>31</v>
      </c>
      <c r="E61" t="s">
        <v>20</v>
      </c>
      <c r="F61">
        <v>69</v>
      </c>
      <c r="G61">
        <v>314</v>
      </c>
      <c r="H61">
        <v>269</v>
      </c>
      <c r="I61">
        <v>68</v>
      </c>
      <c r="J61">
        <v>41</v>
      </c>
      <c r="K61">
        <v>13</v>
      </c>
      <c r="L61">
        <v>0</v>
      </c>
      <c r="M61">
        <v>14</v>
      </c>
      <c r="N61">
        <v>41</v>
      </c>
      <c r="O61">
        <v>1</v>
      </c>
      <c r="P61">
        <v>1</v>
      </c>
      <c r="Q61">
        <v>0</v>
      </c>
      <c r="R61">
        <f>SUM((J61*0.47)+(K61*0.85)+(L61*1.02)+(M61*1.4)+(N61*0.33)+(O61*0.33)-((0.297*(H61-I61))))</f>
        <v>4.0830000000000055</v>
      </c>
      <c r="S61">
        <f t="shared" si="0"/>
        <v>0.22</v>
      </c>
      <c r="T61" s="1">
        <f t="shared" si="1"/>
        <v>4.303000000000005</v>
      </c>
      <c r="U61" s="2">
        <f t="shared" si="2"/>
        <v>8.907484076433132</v>
      </c>
    </row>
    <row r="62" spans="1:21" ht="12.75">
      <c r="A62" t="s">
        <v>29</v>
      </c>
      <c r="B62">
        <v>26</v>
      </c>
      <c r="C62" t="s">
        <v>30</v>
      </c>
      <c r="D62" t="s">
        <v>31</v>
      </c>
      <c r="E62" t="s">
        <v>20</v>
      </c>
      <c r="F62">
        <v>99</v>
      </c>
      <c r="G62">
        <v>376</v>
      </c>
      <c r="H62">
        <v>337</v>
      </c>
      <c r="I62">
        <v>89</v>
      </c>
      <c r="J62">
        <v>57</v>
      </c>
      <c r="K62">
        <v>12</v>
      </c>
      <c r="L62">
        <v>4</v>
      </c>
      <c r="M62">
        <v>16</v>
      </c>
      <c r="N62">
        <v>34</v>
      </c>
      <c r="O62">
        <v>0</v>
      </c>
      <c r="P62">
        <v>0</v>
      </c>
      <c r="Q62">
        <v>1</v>
      </c>
      <c r="R62">
        <f>SUM((J62*0.47)+(K62*0.85)+(L62*1.02)+(M62*1.4)+(N62*0.33)+(O62*0.33)-((0.283*(H62-I62))))</f>
        <v>4.506</v>
      </c>
      <c r="S62">
        <f t="shared" si="0"/>
        <v>-0.38</v>
      </c>
      <c r="T62" s="1">
        <f t="shared" si="1"/>
        <v>4.126</v>
      </c>
      <c r="U62" s="2">
        <f t="shared" si="2"/>
        <v>7.132712765957447</v>
      </c>
    </row>
    <row r="63" spans="1:21" ht="12.75">
      <c r="A63" t="s">
        <v>137</v>
      </c>
      <c r="B63">
        <v>24</v>
      </c>
      <c r="C63" t="s">
        <v>27</v>
      </c>
      <c r="D63" t="s">
        <v>19</v>
      </c>
      <c r="E63" t="s">
        <v>20</v>
      </c>
      <c r="F63">
        <v>87</v>
      </c>
      <c r="G63">
        <v>341</v>
      </c>
      <c r="H63">
        <v>309</v>
      </c>
      <c r="I63">
        <v>93</v>
      </c>
      <c r="J63">
        <v>68</v>
      </c>
      <c r="K63">
        <v>19</v>
      </c>
      <c r="L63">
        <v>0</v>
      </c>
      <c r="M63">
        <v>6</v>
      </c>
      <c r="N63">
        <v>25</v>
      </c>
      <c r="O63">
        <v>3</v>
      </c>
      <c r="P63">
        <v>0</v>
      </c>
      <c r="Q63">
        <v>4</v>
      </c>
      <c r="R63">
        <f>SUM((J63*0.47)+(K63*0.85)+(L63*1.02)+(M63*1.4)+(N63*0.33)+(O63*0.33)-((0.28*(H63-I63))))</f>
        <v>5.269999999999982</v>
      </c>
      <c r="S63">
        <f t="shared" si="0"/>
        <v>-1.52</v>
      </c>
      <c r="T63" s="1">
        <f t="shared" si="1"/>
        <v>3.749999999999982</v>
      </c>
      <c r="U63" s="2">
        <f t="shared" si="2"/>
        <v>7.148093841642194</v>
      </c>
    </row>
    <row r="64" spans="1:21" ht="12.75">
      <c r="A64" t="s">
        <v>307</v>
      </c>
      <c r="B64">
        <v>25</v>
      </c>
      <c r="C64" t="s">
        <v>37</v>
      </c>
      <c r="D64" t="s">
        <v>55</v>
      </c>
      <c r="E64" t="s">
        <v>20</v>
      </c>
      <c r="F64">
        <v>99</v>
      </c>
      <c r="G64">
        <v>398</v>
      </c>
      <c r="H64">
        <v>373</v>
      </c>
      <c r="I64">
        <v>107</v>
      </c>
      <c r="J64">
        <v>71</v>
      </c>
      <c r="K64">
        <v>24</v>
      </c>
      <c r="L64">
        <v>0</v>
      </c>
      <c r="M64">
        <v>12</v>
      </c>
      <c r="N64">
        <v>18</v>
      </c>
      <c r="O64">
        <v>5</v>
      </c>
      <c r="P64">
        <v>2</v>
      </c>
      <c r="Q64">
        <v>1</v>
      </c>
      <c r="R64">
        <f>SUM((J64*0.47)+(K64*0.85)+(L64*1.02)+(M64*1.4)+(N64*0.33)+(O64*0.33)-((0.28*(H64-I64))))</f>
        <v>3.6799999999999926</v>
      </c>
      <c r="S64">
        <f t="shared" si="0"/>
        <v>0.06</v>
      </c>
      <c r="T64" s="1">
        <f t="shared" si="1"/>
        <v>3.7399999999999927</v>
      </c>
      <c r="U64" s="2">
        <f t="shared" si="2"/>
        <v>6.108040201005013</v>
      </c>
    </row>
    <row r="65" spans="1:21" ht="12.75">
      <c r="A65" t="s">
        <v>120</v>
      </c>
      <c r="B65">
        <v>23</v>
      </c>
      <c r="C65" t="s">
        <v>30</v>
      </c>
      <c r="D65" t="s">
        <v>22</v>
      </c>
      <c r="E65" t="s">
        <v>20</v>
      </c>
      <c r="F65">
        <v>61</v>
      </c>
      <c r="G65">
        <v>273</v>
      </c>
      <c r="H65">
        <v>243</v>
      </c>
      <c r="I65">
        <v>76</v>
      </c>
      <c r="J65">
        <v>57</v>
      </c>
      <c r="K65">
        <v>15</v>
      </c>
      <c r="L65">
        <v>0</v>
      </c>
      <c r="M65">
        <v>4</v>
      </c>
      <c r="N65">
        <v>16</v>
      </c>
      <c r="O65">
        <v>1</v>
      </c>
      <c r="P65">
        <v>4</v>
      </c>
      <c r="Q65">
        <v>2</v>
      </c>
      <c r="R65">
        <f>SUM((J65*0.47)+(K65*0.85)+(L65*1.02)+(M65*1.4)+(N65*0.33)+(O65*0.33)-((0.283*(H65-I65))))</f>
        <v>3.4890000000000043</v>
      </c>
      <c r="S65">
        <f t="shared" si="0"/>
        <v>0.12</v>
      </c>
      <c r="T65" s="1">
        <f t="shared" si="1"/>
        <v>3.6090000000000044</v>
      </c>
      <c r="U65" s="2">
        <f t="shared" si="2"/>
        <v>8.592857142857154</v>
      </c>
    </row>
    <row r="66" spans="1:21" ht="12.75">
      <c r="A66" t="s">
        <v>166</v>
      </c>
      <c r="B66">
        <v>35</v>
      </c>
      <c r="C66" t="s">
        <v>27</v>
      </c>
      <c r="D66" t="s">
        <v>31</v>
      </c>
      <c r="E66" t="s">
        <v>20</v>
      </c>
      <c r="F66">
        <v>52</v>
      </c>
      <c r="G66">
        <v>180</v>
      </c>
      <c r="H66">
        <v>157</v>
      </c>
      <c r="I66">
        <v>41</v>
      </c>
      <c r="J66">
        <v>28</v>
      </c>
      <c r="K66">
        <v>5</v>
      </c>
      <c r="L66">
        <v>0</v>
      </c>
      <c r="M66">
        <v>8</v>
      </c>
      <c r="N66">
        <v>19</v>
      </c>
      <c r="O66">
        <v>2</v>
      </c>
      <c r="P66">
        <v>1</v>
      </c>
      <c r="Q66">
        <v>0</v>
      </c>
      <c r="R66">
        <f>SUM((J66*0.47)+(K66*0.85)+(L66*1.02)+(M66*1.4)+(N66*0.33)+(O66*0.33)-((0.28*(H66-I66))))</f>
        <v>3.059999999999995</v>
      </c>
      <c r="S66">
        <f aca="true" t="shared" si="3" ref="S66:S129">SUM((P66*0.22)-(Q66*0.38))</f>
        <v>0.22</v>
      </c>
      <c r="T66" s="1">
        <f aca="true" t="shared" si="4" ref="T66:T129">SUM(R66+S66)</f>
        <v>3.2799999999999954</v>
      </c>
      <c r="U66" s="2">
        <f aca="true" t="shared" si="5" ref="U66:U129">SUM((T66/G66)*650)</f>
        <v>11.844444444444427</v>
      </c>
    </row>
    <row r="67" spans="1:21" ht="12.75">
      <c r="A67" t="s">
        <v>252</v>
      </c>
      <c r="B67">
        <v>36</v>
      </c>
      <c r="C67" t="s">
        <v>18</v>
      </c>
      <c r="D67" t="s">
        <v>19</v>
      </c>
      <c r="E67" t="s">
        <v>20</v>
      </c>
      <c r="F67">
        <v>51</v>
      </c>
      <c r="G67">
        <v>195</v>
      </c>
      <c r="H67">
        <v>168</v>
      </c>
      <c r="I67">
        <v>45</v>
      </c>
      <c r="J67">
        <v>28</v>
      </c>
      <c r="K67">
        <v>13</v>
      </c>
      <c r="L67">
        <v>1</v>
      </c>
      <c r="M67">
        <v>3</v>
      </c>
      <c r="N67">
        <v>24</v>
      </c>
      <c r="O67">
        <v>2</v>
      </c>
      <c r="P67">
        <v>0</v>
      </c>
      <c r="Q67">
        <v>0</v>
      </c>
      <c r="R67">
        <f>SUM((J67*0.47)+(K67*0.85)+(L67*1.02)+(M67*1.4)+(N67*0.33)+(O67*0.33)-((0.283*(H67-I67))))</f>
        <v>3.2010000000000005</v>
      </c>
      <c r="S67">
        <f t="shared" si="3"/>
        <v>0</v>
      </c>
      <c r="T67" s="1">
        <f t="shared" si="4"/>
        <v>3.2010000000000005</v>
      </c>
      <c r="U67" s="2">
        <f t="shared" si="5"/>
        <v>10.67</v>
      </c>
    </row>
    <row r="68" spans="1:21" ht="12.75">
      <c r="A68" t="s">
        <v>211</v>
      </c>
      <c r="B68">
        <v>24</v>
      </c>
      <c r="C68" t="s">
        <v>25</v>
      </c>
      <c r="D68" t="s">
        <v>34</v>
      </c>
      <c r="E68" t="s">
        <v>20</v>
      </c>
      <c r="F68">
        <v>47</v>
      </c>
      <c r="G68">
        <v>180</v>
      </c>
      <c r="H68">
        <v>165</v>
      </c>
      <c r="I68">
        <v>48</v>
      </c>
      <c r="J68">
        <v>29</v>
      </c>
      <c r="K68">
        <v>10</v>
      </c>
      <c r="L68">
        <v>4</v>
      </c>
      <c r="M68">
        <v>5</v>
      </c>
      <c r="N68">
        <v>8</v>
      </c>
      <c r="O68">
        <v>2</v>
      </c>
      <c r="P68">
        <v>1</v>
      </c>
      <c r="Q68">
        <v>0</v>
      </c>
      <c r="R68">
        <f>SUM((J68*0.47)+(K68*0.85)+(L68*1.02)+(M68*1.4)+(N68*0.33)+(O68*0.33)-((0.292*(H68-I68))))</f>
        <v>2.3460000000000036</v>
      </c>
      <c r="S68">
        <f t="shared" si="3"/>
        <v>0.22</v>
      </c>
      <c r="T68" s="1">
        <f t="shared" si="4"/>
        <v>2.566000000000004</v>
      </c>
      <c r="U68" s="2">
        <f t="shared" si="5"/>
        <v>9.266111111111124</v>
      </c>
    </row>
    <row r="69" spans="1:21" ht="12.75">
      <c r="A69" t="s">
        <v>39</v>
      </c>
      <c r="B69">
        <v>24</v>
      </c>
      <c r="C69" t="s">
        <v>24</v>
      </c>
      <c r="D69" t="s">
        <v>34</v>
      </c>
      <c r="E69" t="s">
        <v>20</v>
      </c>
      <c r="F69">
        <v>37</v>
      </c>
      <c r="G69">
        <v>133</v>
      </c>
      <c r="H69">
        <v>116</v>
      </c>
      <c r="I69">
        <v>33</v>
      </c>
      <c r="J69">
        <v>22</v>
      </c>
      <c r="K69">
        <v>9</v>
      </c>
      <c r="L69">
        <v>1</v>
      </c>
      <c r="M69">
        <v>1</v>
      </c>
      <c r="N69">
        <v>14</v>
      </c>
      <c r="O69">
        <v>1</v>
      </c>
      <c r="P69">
        <v>2</v>
      </c>
      <c r="Q69">
        <v>0</v>
      </c>
      <c r="R69">
        <f>SUM((J69*0.47)+(K69*0.85)+(L69*1.02)+(M69*1.4)+(N69*0.33)+(O69*0.33)-((0.28*(H69-I69))))</f>
        <v>2.119999999999994</v>
      </c>
      <c r="S69">
        <f t="shared" si="3"/>
        <v>0.44</v>
      </c>
      <c r="T69" s="1">
        <f t="shared" si="4"/>
        <v>2.559999999999994</v>
      </c>
      <c r="U69" s="2">
        <f t="shared" si="5"/>
        <v>12.511278195488693</v>
      </c>
    </row>
    <row r="70" spans="1:21" ht="12.75">
      <c r="A70" t="s">
        <v>23</v>
      </c>
      <c r="B70">
        <v>36</v>
      </c>
      <c r="C70" t="s">
        <v>24</v>
      </c>
      <c r="D70" t="s">
        <v>19</v>
      </c>
      <c r="E70" t="s">
        <v>20</v>
      </c>
      <c r="F70">
        <v>80</v>
      </c>
      <c r="G70">
        <v>328</v>
      </c>
      <c r="H70">
        <v>302</v>
      </c>
      <c r="I70">
        <v>89</v>
      </c>
      <c r="J70">
        <v>65</v>
      </c>
      <c r="K70">
        <v>16</v>
      </c>
      <c r="L70">
        <v>3</v>
      </c>
      <c r="M70">
        <v>5</v>
      </c>
      <c r="N70">
        <v>19</v>
      </c>
      <c r="O70">
        <v>2</v>
      </c>
      <c r="P70">
        <v>6</v>
      </c>
      <c r="Q70">
        <v>1</v>
      </c>
      <c r="R70">
        <f>SUM((J70*0.47)+(K70*0.85)+(L70*1.02)+(M70*1.4)+(N70*0.33)+(O70*0.33)-((0.28*(H70-I70))))</f>
        <v>1.499999999999993</v>
      </c>
      <c r="S70">
        <f t="shared" si="3"/>
        <v>0.9400000000000001</v>
      </c>
      <c r="T70" s="1">
        <f t="shared" si="4"/>
        <v>2.439999999999993</v>
      </c>
      <c r="U70" s="2">
        <f t="shared" si="5"/>
        <v>4.835365853658522</v>
      </c>
    </row>
    <row r="71" spans="1:21" ht="12.75">
      <c r="A71" t="s">
        <v>170</v>
      </c>
      <c r="B71">
        <v>29</v>
      </c>
      <c r="C71" t="s">
        <v>41</v>
      </c>
      <c r="D71" t="s">
        <v>45</v>
      </c>
      <c r="E71" t="s">
        <v>20</v>
      </c>
      <c r="F71">
        <v>115</v>
      </c>
      <c r="G71">
        <v>493</v>
      </c>
      <c r="H71">
        <v>446</v>
      </c>
      <c r="I71">
        <v>112</v>
      </c>
      <c r="J71">
        <v>73</v>
      </c>
      <c r="K71">
        <v>20</v>
      </c>
      <c r="L71">
        <v>0</v>
      </c>
      <c r="M71">
        <v>19</v>
      </c>
      <c r="N71">
        <v>44</v>
      </c>
      <c r="O71">
        <v>1</v>
      </c>
      <c r="P71">
        <v>8</v>
      </c>
      <c r="Q71">
        <v>1</v>
      </c>
      <c r="R71">
        <f>SUM((J71*0.47)+(K71*0.85)+(L71*1.02)+(M71*1.4)+(N71*0.33)+(O71*0.33)-((0.275*(H71-I71))))</f>
        <v>0.9099999999999824</v>
      </c>
      <c r="S71">
        <f t="shared" si="3"/>
        <v>1.38</v>
      </c>
      <c r="T71" s="1">
        <f t="shared" si="4"/>
        <v>2.2899999999999823</v>
      </c>
      <c r="U71" s="2">
        <f t="shared" si="5"/>
        <v>3.019269776876244</v>
      </c>
    </row>
    <row r="72" spans="1:21" ht="12.75">
      <c r="A72" t="s">
        <v>135</v>
      </c>
      <c r="B72">
        <v>35</v>
      </c>
      <c r="C72" t="s">
        <v>41</v>
      </c>
      <c r="D72" t="s">
        <v>31</v>
      </c>
      <c r="E72" t="s">
        <v>20</v>
      </c>
      <c r="F72">
        <v>6</v>
      </c>
      <c r="G72">
        <v>18</v>
      </c>
      <c r="H72">
        <v>16</v>
      </c>
      <c r="I72">
        <v>7</v>
      </c>
      <c r="J72">
        <v>5</v>
      </c>
      <c r="K72">
        <v>2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f>SUM((J72*0.47)+(K72*0.85)+(L72*1.02)+(M72*1.4)+(N72*0.33)+(O72*0.33)-((0.275*(H72-I72))))</f>
        <v>2.235</v>
      </c>
      <c r="S72">
        <f t="shared" si="3"/>
        <v>0</v>
      </c>
      <c r="T72" s="1">
        <f t="shared" si="4"/>
        <v>2.235</v>
      </c>
      <c r="U72" s="2">
        <f t="shared" si="5"/>
        <v>80.70833333333333</v>
      </c>
    </row>
    <row r="73" spans="1:21" ht="12.75">
      <c r="A73" t="s">
        <v>106</v>
      </c>
      <c r="B73">
        <v>26</v>
      </c>
      <c r="C73" t="s">
        <v>51</v>
      </c>
      <c r="D73" t="s">
        <v>34</v>
      </c>
      <c r="E73" t="s">
        <v>20</v>
      </c>
      <c r="F73">
        <v>4</v>
      </c>
      <c r="G73">
        <v>10</v>
      </c>
      <c r="H73">
        <v>10</v>
      </c>
      <c r="I73">
        <v>5</v>
      </c>
      <c r="J73">
        <v>4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f>SUM((J73*0.47)+(K73*0.85)+(L73*1.02)+(M73*1.4)+(N73*0.33)+(O73*0.33)-((0.283*(H73-I73))))</f>
        <v>1.865</v>
      </c>
      <c r="S73">
        <f t="shared" si="3"/>
        <v>0</v>
      </c>
      <c r="T73" s="1">
        <f t="shared" si="4"/>
        <v>1.865</v>
      </c>
      <c r="U73" s="2">
        <f t="shared" si="5"/>
        <v>121.225</v>
      </c>
    </row>
    <row r="74" spans="1:21" ht="12.75">
      <c r="A74" t="s">
        <v>174</v>
      </c>
      <c r="B74">
        <v>36</v>
      </c>
      <c r="C74" t="s">
        <v>72</v>
      </c>
      <c r="D74" t="s">
        <v>19</v>
      </c>
      <c r="E74" t="s">
        <v>20</v>
      </c>
      <c r="F74">
        <v>10</v>
      </c>
      <c r="G74">
        <v>38</v>
      </c>
      <c r="H74">
        <v>31</v>
      </c>
      <c r="I74">
        <v>10</v>
      </c>
      <c r="J74">
        <v>7</v>
      </c>
      <c r="K74">
        <v>3</v>
      </c>
      <c r="L74">
        <v>0</v>
      </c>
      <c r="M74">
        <v>0</v>
      </c>
      <c r="N74">
        <v>2</v>
      </c>
      <c r="O74">
        <v>3</v>
      </c>
      <c r="P74">
        <v>0</v>
      </c>
      <c r="Q74">
        <v>0</v>
      </c>
      <c r="R74">
        <f>SUM((J74*0.47)+(K74*0.85)+(L74*1.02)+(M74*1.4)+(N74*0.33)+(O74*0.33)-((0.28*(H74-I74))))</f>
        <v>1.6099999999999994</v>
      </c>
      <c r="S74">
        <f t="shared" si="3"/>
        <v>0</v>
      </c>
      <c r="T74" s="1">
        <f t="shared" si="4"/>
        <v>1.6099999999999994</v>
      </c>
      <c r="U74" s="2">
        <f t="shared" si="5"/>
        <v>27.539473684210517</v>
      </c>
    </row>
    <row r="75" spans="1:21" ht="12.75">
      <c r="A75" t="s">
        <v>81</v>
      </c>
      <c r="B75">
        <v>26</v>
      </c>
      <c r="C75" t="s">
        <v>30</v>
      </c>
      <c r="D75" t="s">
        <v>45</v>
      </c>
      <c r="E75" t="s">
        <v>20</v>
      </c>
      <c r="F75">
        <v>12</v>
      </c>
      <c r="G75">
        <v>32</v>
      </c>
      <c r="H75">
        <v>30</v>
      </c>
      <c r="I75">
        <v>11</v>
      </c>
      <c r="J75">
        <v>9</v>
      </c>
      <c r="K75">
        <v>1</v>
      </c>
      <c r="L75">
        <v>0</v>
      </c>
      <c r="M75">
        <v>1</v>
      </c>
      <c r="N75">
        <v>2</v>
      </c>
      <c r="O75">
        <v>0</v>
      </c>
      <c r="P75">
        <v>1</v>
      </c>
      <c r="Q75">
        <v>1</v>
      </c>
      <c r="R75">
        <f>SUM((J75*0.47)+(K75*0.85)+(L75*1.02)+(M75*1.4)+(N75*0.33)+(O75*0.33)-((0.283*(H75-I75))))</f>
        <v>1.762999999999999</v>
      </c>
      <c r="S75">
        <f t="shared" si="3"/>
        <v>-0.16</v>
      </c>
      <c r="T75" s="1">
        <f t="shared" si="4"/>
        <v>1.602999999999999</v>
      </c>
      <c r="U75" s="2">
        <f t="shared" si="5"/>
        <v>32.56093749999998</v>
      </c>
    </row>
    <row r="76" spans="1:21" ht="12.75">
      <c r="A76" t="s">
        <v>319</v>
      </c>
      <c r="B76">
        <v>36</v>
      </c>
      <c r="C76" t="s">
        <v>51</v>
      </c>
      <c r="D76" t="s">
        <v>55</v>
      </c>
      <c r="E76" t="s">
        <v>20</v>
      </c>
      <c r="F76">
        <v>111</v>
      </c>
      <c r="G76">
        <v>476</v>
      </c>
      <c r="H76">
        <v>414</v>
      </c>
      <c r="I76">
        <v>101</v>
      </c>
      <c r="J76">
        <v>65</v>
      </c>
      <c r="K76">
        <v>18</v>
      </c>
      <c r="L76">
        <v>0</v>
      </c>
      <c r="M76">
        <v>18</v>
      </c>
      <c r="N76">
        <v>58</v>
      </c>
      <c r="O76">
        <v>1</v>
      </c>
      <c r="P76">
        <v>0</v>
      </c>
      <c r="Q76">
        <v>1</v>
      </c>
      <c r="R76">
        <f>SUM((J76*0.47)+(K76*0.85)+(L76*1.02)+(M76*1.4)+(N76*0.33)+(O76*0.33)-((0.283*(H76-I76))))</f>
        <v>1.9410000000000025</v>
      </c>
      <c r="S76">
        <f t="shared" si="3"/>
        <v>-0.38</v>
      </c>
      <c r="T76" s="1">
        <f t="shared" si="4"/>
        <v>1.5610000000000026</v>
      </c>
      <c r="U76" s="2">
        <f t="shared" si="5"/>
        <v>2.1316176470588273</v>
      </c>
    </row>
    <row r="77" spans="1:21" ht="12.75">
      <c r="A77" t="s">
        <v>203</v>
      </c>
      <c r="B77">
        <v>29</v>
      </c>
      <c r="C77" t="s">
        <v>38</v>
      </c>
      <c r="D77" t="s">
        <v>34</v>
      </c>
      <c r="E77" t="s">
        <v>20</v>
      </c>
      <c r="F77">
        <v>10</v>
      </c>
      <c r="G77">
        <v>47</v>
      </c>
      <c r="H77">
        <v>43</v>
      </c>
      <c r="I77">
        <v>14</v>
      </c>
      <c r="J77">
        <v>10</v>
      </c>
      <c r="K77">
        <v>2</v>
      </c>
      <c r="L77">
        <v>1</v>
      </c>
      <c r="M77">
        <v>1</v>
      </c>
      <c r="N77">
        <v>3</v>
      </c>
      <c r="O77">
        <v>1</v>
      </c>
      <c r="P77">
        <v>0</v>
      </c>
      <c r="Q77">
        <v>0</v>
      </c>
      <c r="R77">
        <f>SUM((J77*0.47)+(K77*0.85)+(L77*1.02)+(M77*1.4)+(N77*0.33)+(O77*0.33)-((0.297*(H77-I77))))</f>
        <v>1.527000000000001</v>
      </c>
      <c r="S77">
        <f t="shared" si="3"/>
        <v>0</v>
      </c>
      <c r="T77" s="1">
        <f t="shared" si="4"/>
        <v>1.527000000000001</v>
      </c>
      <c r="U77" s="2">
        <f t="shared" si="5"/>
        <v>21.118085106382996</v>
      </c>
    </row>
    <row r="78" spans="1:21" ht="12.75">
      <c r="A78" t="s">
        <v>265</v>
      </c>
      <c r="B78">
        <v>30</v>
      </c>
      <c r="C78" t="s">
        <v>53</v>
      </c>
      <c r="D78" t="s">
        <v>49</v>
      </c>
      <c r="E78" t="s">
        <v>20</v>
      </c>
      <c r="F78">
        <v>31</v>
      </c>
      <c r="G78">
        <v>67</v>
      </c>
      <c r="H78">
        <v>62</v>
      </c>
      <c r="I78">
        <v>18</v>
      </c>
      <c r="J78">
        <v>12</v>
      </c>
      <c r="K78">
        <v>2</v>
      </c>
      <c r="L78">
        <v>2</v>
      </c>
      <c r="M78">
        <v>2</v>
      </c>
      <c r="N78">
        <v>3</v>
      </c>
      <c r="O78">
        <v>0</v>
      </c>
      <c r="P78">
        <v>6</v>
      </c>
      <c r="Q78">
        <v>0</v>
      </c>
      <c r="R78">
        <f>SUM((J78*0.47)+(K78*0.85)+(L78*1.02)+(M78*1.4)+(N78*0.33)+(O78*0.33)-((0.295*(H78-I78))))</f>
        <v>0.19000000000000128</v>
      </c>
      <c r="S78">
        <f t="shared" si="3"/>
        <v>1.32</v>
      </c>
      <c r="T78" s="1">
        <f t="shared" si="4"/>
        <v>1.5100000000000013</v>
      </c>
      <c r="U78" s="2">
        <f t="shared" si="5"/>
        <v>14.649253731343295</v>
      </c>
    </row>
    <row r="79" spans="1:21" ht="12.75">
      <c r="A79" t="s">
        <v>312</v>
      </c>
      <c r="B79">
        <v>27</v>
      </c>
      <c r="C79" t="s">
        <v>53</v>
      </c>
      <c r="D79" t="s">
        <v>49</v>
      </c>
      <c r="E79" t="s">
        <v>20</v>
      </c>
      <c r="F79">
        <v>115</v>
      </c>
      <c r="G79">
        <v>461</v>
      </c>
      <c r="H79">
        <v>384</v>
      </c>
      <c r="I79">
        <v>90</v>
      </c>
      <c r="J79">
        <v>56</v>
      </c>
      <c r="K79">
        <v>17</v>
      </c>
      <c r="L79">
        <v>1</v>
      </c>
      <c r="M79">
        <v>16</v>
      </c>
      <c r="N79">
        <v>70</v>
      </c>
      <c r="O79">
        <v>3</v>
      </c>
      <c r="P79">
        <v>3</v>
      </c>
      <c r="Q79">
        <v>2</v>
      </c>
      <c r="R79">
        <f>SUM((J79*0.47)+(K79*0.85)+(L79*1.02)+(M79*1.4)+(N79*0.33)+(O79*0.33)-((0.295*(H79-I79))))</f>
        <v>1.5499999999999972</v>
      </c>
      <c r="S79">
        <f t="shared" si="3"/>
        <v>-0.09999999999999998</v>
      </c>
      <c r="T79" s="1">
        <f t="shared" si="4"/>
        <v>1.449999999999997</v>
      </c>
      <c r="U79" s="2">
        <f t="shared" si="5"/>
        <v>2.04446854663774</v>
      </c>
    </row>
    <row r="80" spans="1:21" ht="12.75">
      <c r="A80" t="s">
        <v>248</v>
      </c>
      <c r="B80">
        <v>33</v>
      </c>
      <c r="C80" t="s">
        <v>25</v>
      </c>
      <c r="D80" t="s">
        <v>45</v>
      </c>
      <c r="E80" t="s">
        <v>20</v>
      </c>
      <c r="F80">
        <v>88</v>
      </c>
      <c r="G80">
        <v>364</v>
      </c>
      <c r="H80">
        <v>314</v>
      </c>
      <c r="I80">
        <v>79</v>
      </c>
      <c r="J80">
        <v>48</v>
      </c>
      <c r="K80">
        <v>22</v>
      </c>
      <c r="L80">
        <v>2</v>
      </c>
      <c r="M80">
        <v>7</v>
      </c>
      <c r="N80">
        <v>38</v>
      </c>
      <c r="O80">
        <v>10</v>
      </c>
      <c r="P80">
        <v>5</v>
      </c>
      <c r="Q80">
        <v>0</v>
      </c>
      <c r="R80">
        <f>SUM((J80*0.47)+(K80*0.85)+(L80*1.02)+(M80*1.4)+(N80*0.33)+(O80*0.33)-((0.292*(H80-I80))))</f>
        <v>0.3200000000000074</v>
      </c>
      <c r="S80">
        <f t="shared" si="3"/>
        <v>1.1</v>
      </c>
      <c r="T80" s="1">
        <f t="shared" si="4"/>
        <v>1.4200000000000075</v>
      </c>
      <c r="U80" s="2">
        <f t="shared" si="5"/>
        <v>2.535714285714299</v>
      </c>
    </row>
    <row r="81" spans="1:21" ht="12.75">
      <c r="A81" t="s">
        <v>316</v>
      </c>
      <c r="B81">
        <v>36</v>
      </c>
      <c r="C81" t="s">
        <v>37</v>
      </c>
      <c r="D81" t="s">
        <v>34</v>
      </c>
      <c r="E81" t="s">
        <v>20</v>
      </c>
      <c r="F81">
        <v>105</v>
      </c>
      <c r="G81">
        <v>438</v>
      </c>
      <c r="H81">
        <v>411</v>
      </c>
      <c r="I81">
        <v>119</v>
      </c>
      <c r="J81">
        <v>86</v>
      </c>
      <c r="K81">
        <v>19</v>
      </c>
      <c r="L81">
        <v>2</v>
      </c>
      <c r="M81">
        <v>12</v>
      </c>
      <c r="N81">
        <v>22</v>
      </c>
      <c r="O81">
        <v>1</v>
      </c>
      <c r="P81">
        <v>6</v>
      </c>
      <c r="Q81">
        <v>3</v>
      </c>
      <c r="R81">
        <f>SUM((J81*0.47)+(K81*0.85)+(L81*1.02)+(M81*1.4)+(N81*0.33)+(O81*0.33)-((0.28*(H81-I81))))</f>
        <v>1.2399999999999949</v>
      </c>
      <c r="S81">
        <f t="shared" si="3"/>
        <v>0.17999999999999994</v>
      </c>
      <c r="T81" s="1">
        <f t="shared" si="4"/>
        <v>1.4199999999999948</v>
      </c>
      <c r="U81" s="2">
        <f t="shared" si="5"/>
        <v>2.1073059360730517</v>
      </c>
    </row>
    <row r="82" spans="1:21" ht="12.75">
      <c r="A82" t="s">
        <v>289</v>
      </c>
      <c r="B82">
        <v>33</v>
      </c>
      <c r="C82" t="s">
        <v>18</v>
      </c>
      <c r="D82" t="s">
        <v>55</v>
      </c>
      <c r="E82" t="s">
        <v>20</v>
      </c>
      <c r="F82">
        <v>15</v>
      </c>
      <c r="G82">
        <v>33</v>
      </c>
      <c r="H82">
        <v>26</v>
      </c>
      <c r="I82">
        <v>7</v>
      </c>
      <c r="J82">
        <v>5</v>
      </c>
      <c r="K82">
        <v>1</v>
      </c>
      <c r="L82">
        <v>0</v>
      </c>
      <c r="M82">
        <v>1</v>
      </c>
      <c r="N82">
        <v>6</v>
      </c>
      <c r="O82">
        <v>0</v>
      </c>
      <c r="P82">
        <v>0</v>
      </c>
      <c r="Q82">
        <v>0</v>
      </c>
      <c r="R82">
        <f>SUM((J82*0.47)+(K82*0.85)+(L82*1.02)+(M82*1.4)+(N82*0.33)+(O82*0.33)-((0.283*(H82-I82))))</f>
        <v>1.2030000000000003</v>
      </c>
      <c r="S82">
        <f t="shared" si="3"/>
        <v>0</v>
      </c>
      <c r="T82" s="1">
        <f t="shared" si="4"/>
        <v>1.2030000000000003</v>
      </c>
      <c r="U82" s="2">
        <f t="shared" si="5"/>
        <v>23.69545454545455</v>
      </c>
    </row>
    <row r="83" spans="1:21" ht="12.75">
      <c r="A83" t="s">
        <v>134</v>
      </c>
      <c r="B83">
        <v>34</v>
      </c>
      <c r="C83" t="s">
        <v>38</v>
      </c>
      <c r="D83" t="s">
        <v>45</v>
      </c>
      <c r="E83" t="s">
        <v>20</v>
      </c>
      <c r="F83">
        <v>98</v>
      </c>
      <c r="G83">
        <v>422</v>
      </c>
      <c r="H83">
        <v>377</v>
      </c>
      <c r="I83">
        <v>102</v>
      </c>
      <c r="J83">
        <v>63</v>
      </c>
      <c r="K83">
        <v>25</v>
      </c>
      <c r="L83">
        <v>0</v>
      </c>
      <c r="M83">
        <v>14</v>
      </c>
      <c r="N83">
        <v>35</v>
      </c>
      <c r="O83">
        <v>4</v>
      </c>
      <c r="P83">
        <v>1</v>
      </c>
      <c r="Q83">
        <v>2</v>
      </c>
      <c r="R83">
        <f>SUM((J83*0.47)+(K83*0.85)+(L83*1.02)+(M83*1.4)+(N83*0.33)+(O83*0.33)-((0.297*(H83-I83))))</f>
        <v>1.654999999999987</v>
      </c>
      <c r="S83">
        <f t="shared" si="3"/>
        <v>-0.54</v>
      </c>
      <c r="T83" s="1">
        <f t="shared" si="4"/>
        <v>1.114999999999987</v>
      </c>
      <c r="U83" s="2">
        <f t="shared" si="5"/>
        <v>1.7174170616113542</v>
      </c>
    </row>
    <row r="84" spans="1:21" ht="12.75">
      <c r="A84" t="s">
        <v>159</v>
      </c>
      <c r="B84">
        <v>29</v>
      </c>
      <c r="C84" t="s">
        <v>35</v>
      </c>
      <c r="D84" t="s">
        <v>19</v>
      </c>
      <c r="E84" t="s">
        <v>20</v>
      </c>
      <c r="F84">
        <v>63</v>
      </c>
      <c r="G84">
        <v>238</v>
      </c>
      <c r="H84">
        <v>227</v>
      </c>
      <c r="I84">
        <v>60</v>
      </c>
      <c r="J84">
        <v>32</v>
      </c>
      <c r="K84">
        <v>17</v>
      </c>
      <c r="L84">
        <v>0</v>
      </c>
      <c r="M84">
        <v>11</v>
      </c>
      <c r="N84">
        <v>7</v>
      </c>
      <c r="O84">
        <v>3</v>
      </c>
      <c r="P84">
        <v>3</v>
      </c>
      <c r="Q84">
        <v>0</v>
      </c>
      <c r="R84">
        <f>SUM((J84*0.47)+(K84*0.85)+(L84*1.02)+(M84*1.4)+(N84*0.33)+(O84*0.33)-((0.286*(H84-I84))))</f>
        <v>0.4280000000000115</v>
      </c>
      <c r="S84">
        <f t="shared" si="3"/>
        <v>0.66</v>
      </c>
      <c r="T84" s="1">
        <f t="shared" si="4"/>
        <v>1.0880000000000116</v>
      </c>
      <c r="U84" s="2">
        <f t="shared" si="5"/>
        <v>2.971428571428603</v>
      </c>
    </row>
    <row r="85" spans="1:21" ht="12.75">
      <c r="A85" t="s">
        <v>78</v>
      </c>
      <c r="B85">
        <v>23</v>
      </c>
      <c r="C85" t="s">
        <v>33</v>
      </c>
      <c r="D85" t="s">
        <v>52</v>
      </c>
      <c r="E85" t="s">
        <v>20</v>
      </c>
      <c r="F85">
        <v>10</v>
      </c>
      <c r="G85">
        <v>25</v>
      </c>
      <c r="H85">
        <v>23</v>
      </c>
      <c r="I85">
        <v>8</v>
      </c>
      <c r="J85">
        <v>6</v>
      </c>
      <c r="K85">
        <v>2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  <c r="R85">
        <f>SUM((J85*0.47)+(K85*0.85)+(L85*1.02)+(M85*1.4)+(N85*0.33)+(O85*0.33)-((0.277*(H85-I85))))</f>
        <v>1.0249999999999995</v>
      </c>
      <c r="S85">
        <f t="shared" si="3"/>
        <v>0</v>
      </c>
      <c r="T85" s="1">
        <f t="shared" si="4"/>
        <v>1.0249999999999995</v>
      </c>
      <c r="U85" s="2">
        <f t="shared" si="5"/>
        <v>26.649999999999988</v>
      </c>
    </row>
    <row r="86" spans="1:21" ht="12.75">
      <c r="A86" t="s">
        <v>99</v>
      </c>
      <c r="B86">
        <v>26</v>
      </c>
      <c r="C86" t="s">
        <v>53</v>
      </c>
      <c r="D86" t="s">
        <v>22</v>
      </c>
      <c r="E86" t="s">
        <v>20</v>
      </c>
      <c r="F86">
        <v>91</v>
      </c>
      <c r="G86">
        <v>335</v>
      </c>
      <c r="H86">
        <v>318</v>
      </c>
      <c r="I86">
        <v>98</v>
      </c>
      <c r="J86">
        <v>68</v>
      </c>
      <c r="K86">
        <v>19</v>
      </c>
      <c r="L86">
        <v>1</v>
      </c>
      <c r="M86">
        <v>10</v>
      </c>
      <c r="N86">
        <v>9</v>
      </c>
      <c r="O86">
        <v>1</v>
      </c>
      <c r="P86">
        <v>8</v>
      </c>
      <c r="Q86">
        <v>6</v>
      </c>
      <c r="R86">
        <f>SUM((J86*0.47)+(K86*0.85)+(L86*1.02)+(M86*1.4)+(N86*0.33)+(O86*0.33)-((0.295*(H86-I86))))</f>
        <v>1.5300000000000153</v>
      </c>
      <c r="S86">
        <f t="shared" si="3"/>
        <v>-0.5200000000000002</v>
      </c>
      <c r="T86" s="1">
        <f t="shared" si="4"/>
        <v>1.010000000000015</v>
      </c>
      <c r="U86" s="2">
        <f t="shared" si="5"/>
        <v>1.9597014925373428</v>
      </c>
    </row>
    <row r="87" spans="1:21" ht="12.75">
      <c r="A87" t="s">
        <v>261</v>
      </c>
      <c r="B87">
        <v>27</v>
      </c>
      <c r="C87" t="s">
        <v>25</v>
      </c>
      <c r="D87" t="s">
        <v>28</v>
      </c>
      <c r="E87" t="s">
        <v>20</v>
      </c>
      <c r="F87">
        <v>113</v>
      </c>
      <c r="G87">
        <v>501</v>
      </c>
      <c r="H87">
        <v>462</v>
      </c>
      <c r="I87">
        <v>130</v>
      </c>
      <c r="J87">
        <v>86</v>
      </c>
      <c r="K87">
        <v>32</v>
      </c>
      <c r="L87">
        <v>4</v>
      </c>
      <c r="M87">
        <v>8</v>
      </c>
      <c r="N87">
        <v>34</v>
      </c>
      <c r="O87">
        <v>1</v>
      </c>
      <c r="P87">
        <v>28</v>
      </c>
      <c r="Q87">
        <v>7</v>
      </c>
      <c r="R87">
        <f>SUM((J87*0.47)+(K87*0.85)+(L87*1.02)+(M87*1.4)+(N87*0.33)+(O87*0.33)-((0.292*(H87-I87))))</f>
        <v>-2.4939999999999998</v>
      </c>
      <c r="S87">
        <f t="shared" si="3"/>
        <v>3.5</v>
      </c>
      <c r="T87" s="1">
        <f t="shared" si="4"/>
        <v>1.0060000000000002</v>
      </c>
      <c r="U87" s="2">
        <f t="shared" si="5"/>
        <v>1.3051896207584834</v>
      </c>
    </row>
    <row r="88" spans="1:21" ht="12.75">
      <c r="A88" t="s">
        <v>255</v>
      </c>
      <c r="B88">
        <v>30</v>
      </c>
      <c r="C88" t="s">
        <v>53</v>
      </c>
      <c r="D88" t="s">
        <v>45</v>
      </c>
      <c r="E88" t="s">
        <v>20</v>
      </c>
      <c r="F88">
        <v>89</v>
      </c>
      <c r="G88">
        <v>347</v>
      </c>
      <c r="H88">
        <v>310</v>
      </c>
      <c r="I88">
        <v>79</v>
      </c>
      <c r="J88">
        <v>45</v>
      </c>
      <c r="K88">
        <v>17</v>
      </c>
      <c r="L88">
        <v>0</v>
      </c>
      <c r="M88">
        <v>17</v>
      </c>
      <c r="N88">
        <v>29</v>
      </c>
      <c r="O88">
        <v>4</v>
      </c>
      <c r="P88">
        <v>0</v>
      </c>
      <c r="Q88">
        <v>3</v>
      </c>
      <c r="R88">
        <f>SUM((J88*0.47)+(K88*0.85)+(L88*1.02)+(M88*1.4)+(N88*0.33)+(O88*0.33)-((0.295*(H88-I88))))</f>
        <v>2.144999999999996</v>
      </c>
      <c r="S88">
        <f t="shared" si="3"/>
        <v>-1.1400000000000001</v>
      </c>
      <c r="T88" s="1">
        <f t="shared" si="4"/>
        <v>1.004999999999996</v>
      </c>
      <c r="U88" s="2">
        <f t="shared" si="5"/>
        <v>1.8825648414985514</v>
      </c>
    </row>
    <row r="89" spans="1:21" ht="12.75">
      <c r="A89" t="s">
        <v>225</v>
      </c>
      <c r="B89">
        <v>29</v>
      </c>
      <c r="C89" t="s">
        <v>27</v>
      </c>
      <c r="D89" t="s">
        <v>22</v>
      </c>
      <c r="E89" t="s">
        <v>20</v>
      </c>
      <c r="F89">
        <v>112</v>
      </c>
      <c r="G89">
        <v>521</v>
      </c>
      <c r="H89">
        <v>465</v>
      </c>
      <c r="I89">
        <v>131</v>
      </c>
      <c r="J89">
        <v>98</v>
      </c>
      <c r="K89">
        <v>24</v>
      </c>
      <c r="L89">
        <v>4</v>
      </c>
      <c r="M89">
        <v>5</v>
      </c>
      <c r="N89">
        <v>49</v>
      </c>
      <c r="O89">
        <v>3</v>
      </c>
      <c r="P89">
        <v>6</v>
      </c>
      <c r="Q89">
        <v>4</v>
      </c>
      <c r="R89">
        <f>SUM((J89*0.47)+(K89*0.85)+(L89*1.02)+(M89*1.4)+(N89*0.33)+(O89*0.33)-((0.28*(H89-I89))))</f>
        <v>1.1799999999999784</v>
      </c>
      <c r="S89">
        <f t="shared" si="3"/>
        <v>-0.19999999999999996</v>
      </c>
      <c r="T89" s="1">
        <f t="shared" si="4"/>
        <v>0.9799999999999784</v>
      </c>
      <c r="U89" s="2">
        <f t="shared" si="5"/>
        <v>1.2226487523992053</v>
      </c>
    </row>
    <row r="90" spans="1:21" ht="12.75">
      <c r="A90" t="s">
        <v>82</v>
      </c>
      <c r="B90">
        <v>23</v>
      </c>
      <c r="C90" t="s">
        <v>33</v>
      </c>
      <c r="D90" t="s">
        <v>28</v>
      </c>
      <c r="E90" t="s">
        <v>20</v>
      </c>
      <c r="F90">
        <v>84</v>
      </c>
      <c r="G90">
        <v>316</v>
      </c>
      <c r="H90">
        <v>285</v>
      </c>
      <c r="I90">
        <v>83</v>
      </c>
      <c r="J90">
        <v>67</v>
      </c>
      <c r="K90">
        <v>10</v>
      </c>
      <c r="L90">
        <v>2</v>
      </c>
      <c r="M90">
        <v>4</v>
      </c>
      <c r="N90">
        <v>22</v>
      </c>
      <c r="O90">
        <v>2</v>
      </c>
      <c r="P90">
        <v>8</v>
      </c>
      <c r="Q90">
        <v>1</v>
      </c>
      <c r="R90">
        <f>SUM((J90*0.47)+(K90*0.85)+(L90*1.02)+(M90*1.4)+(N90*0.33)+(O90*0.33)-((0.277*(H90-I90))))</f>
        <v>-0.4040000000000177</v>
      </c>
      <c r="S90">
        <f t="shared" si="3"/>
        <v>1.38</v>
      </c>
      <c r="T90" s="1">
        <f t="shared" si="4"/>
        <v>0.9759999999999822</v>
      </c>
      <c r="U90" s="2">
        <f t="shared" si="5"/>
        <v>2.0075949367088244</v>
      </c>
    </row>
    <row r="91" spans="1:21" ht="12.75">
      <c r="A91" t="s">
        <v>287</v>
      </c>
      <c r="B91">
        <v>30</v>
      </c>
      <c r="C91" t="s">
        <v>37</v>
      </c>
      <c r="D91" t="s">
        <v>45</v>
      </c>
      <c r="E91" t="s">
        <v>20</v>
      </c>
      <c r="F91">
        <v>80</v>
      </c>
      <c r="G91">
        <v>365</v>
      </c>
      <c r="H91">
        <v>315</v>
      </c>
      <c r="I91">
        <v>88</v>
      </c>
      <c r="J91">
        <v>76</v>
      </c>
      <c r="K91">
        <v>11</v>
      </c>
      <c r="L91">
        <v>1</v>
      </c>
      <c r="M91">
        <v>0</v>
      </c>
      <c r="N91">
        <v>47</v>
      </c>
      <c r="O91">
        <v>2</v>
      </c>
      <c r="P91">
        <v>24</v>
      </c>
      <c r="Q91">
        <v>8</v>
      </c>
      <c r="R91">
        <f>SUM((J91*0.47)+(K91*0.85)+(L91*1.02)+(M91*1.4)+(N91*0.33)+(O91*0.33)-((0.28*(H91-I91))))</f>
        <v>-1.3000000000000043</v>
      </c>
      <c r="S91">
        <f t="shared" si="3"/>
        <v>2.24</v>
      </c>
      <c r="T91" s="1">
        <f t="shared" si="4"/>
        <v>0.939999999999996</v>
      </c>
      <c r="U91" s="2">
        <f t="shared" si="5"/>
        <v>1.6739726027397188</v>
      </c>
    </row>
    <row r="92" spans="1:21" ht="12.75">
      <c r="A92" t="s">
        <v>80</v>
      </c>
      <c r="B92">
        <v>27</v>
      </c>
      <c r="C92" t="s">
        <v>30</v>
      </c>
      <c r="D92" t="s">
        <v>45</v>
      </c>
      <c r="E92" t="s">
        <v>20</v>
      </c>
      <c r="F92">
        <v>39</v>
      </c>
      <c r="G92">
        <v>147</v>
      </c>
      <c r="H92">
        <v>136</v>
      </c>
      <c r="I92">
        <v>43</v>
      </c>
      <c r="J92">
        <v>34</v>
      </c>
      <c r="K92">
        <v>6</v>
      </c>
      <c r="L92">
        <v>0</v>
      </c>
      <c r="M92">
        <v>3</v>
      </c>
      <c r="N92">
        <v>8</v>
      </c>
      <c r="O92">
        <v>0</v>
      </c>
      <c r="P92">
        <v>0</v>
      </c>
      <c r="Q92">
        <v>2</v>
      </c>
      <c r="R92">
        <f>SUM((J92*0.47)+(K92*0.85)+(L92*1.02)+(M92*1.4)+(N92*0.33)+(O92*0.33)-((0.283*(H92-I92))))</f>
        <v>1.600999999999999</v>
      </c>
      <c r="S92">
        <f t="shared" si="3"/>
        <v>-0.76</v>
      </c>
      <c r="T92" s="1">
        <f t="shared" si="4"/>
        <v>0.8409999999999991</v>
      </c>
      <c r="U92" s="2">
        <f t="shared" si="5"/>
        <v>3.7187074829931928</v>
      </c>
    </row>
    <row r="93" spans="1:21" ht="12.75">
      <c r="A93" t="s">
        <v>262</v>
      </c>
      <c r="B93">
        <v>30</v>
      </c>
      <c r="C93" t="s">
        <v>25</v>
      </c>
      <c r="D93" t="s">
        <v>22</v>
      </c>
      <c r="E93" t="s">
        <v>20</v>
      </c>
      <c r="F93">
        <v>71</v>
      </c>
      <c r="G93">
        <v>247</v>
      </c>
      <c r="H93">
        <v>221</v>
      </c>
      <c r="I93">
        <v>64</v>
      </c>
      <c r="J93">
        <v>46</v>
      </c>
      <c r="K93">
        <v>9</v>
      </c>
      <c r="L93">
        <v>7</v>
      </c>
      <c r="M93">
        <v>2</v>
      </c>
      <c r="N93">
        <v>17</v>
      </c>
      <c r="O93">
        <v>2</v>
      </c>
      <c r="P93">
        <v>7</v>
      </c>
      <c r="Q93">
        <v>1</v>
      </c>
      <c r="R93">
        <f>SUM((J93*0.47)+(K93*0.85)+(L93*1.02)+(M93*1.4)+(N93*0.33)+(O93*0.33)-((0.292*(H93-I93))))</f>
        <v>-0.3640000000000043</v>
      </c>
      <c r="S93">
        <f t="shared" si="3"/>
        <v>1.1600000000000001</v>
      </c>
      <c r="T93" s="1">
        <f t="shared" si="4"/>
        <v>0.7959999999999958</v>
      </c>
      <c r="U93" s="2">
        <f t="shared" si="5"/>
        <v>2.094736842105252</v>
      </c>
    </row>
    <row r="94" spans="1:21" ht="12.75">
      <c r="A94" t="s">
        <v>118</v>
      </c>
      <c r="B94">
        <v>27</v>
      </c>
      <c r="C94" t="s">
        <v>27</v>
      </c>
      <c r="D94" t="s">
        <v>19</v>
      </c>
      <c r="E94" t="s">
        <v>20</v>
      </c>
      <c r="F94">
        <v>32</v>
      </c>
      <c r="G94">
        <v>111</v>
      </c>
      <c r="H94">
        <v>95</v>
      </c>
      <c r="I94">
        <v>23</v>
      </c>
      <c r="J94">
        <v>14</v>
      </c>
      <c r="K94">
        <v>4</v>
      </c>
      <c r="L94">
        <v>0</v>
      </c>
      <c r="M94">
        <v>5</v>
      </c>
      <c r="N94">
        <v>11</v>
      </c>
      <c r="O94">
        <v>1</v>
      </c>
      <c r="P94">
        <v>0</v>
      </c>
      <c r="Q94">
        <v>0</v>
      </c>
      <c r="R94">
        <f>SUM((J94*0.47)+(K94*0.85)+(L94*1.02)+(M94*1.4)+(N94*0.33)+(O94*0.33)-((0.28*(H94-I94))))</f>
        <v>0.779999999999994</v>
      </c>
      <c r="S94">
        <f t="shared" si="3"/>
        <v>0</v>
      </c>
      <c r="T94" s="1">
        <f t="shared" si="4"/>
        <v>0.779999999999994</v>
      </c>
      <c r="U94" s="2">
        <f t="shared" si="5"/>
        <v>4.567567567567533</v>
      </c>
    </row>
    <row r="95" spans="1:21" ht="12.75">
      <c r="A95" t="s">
        <v>269</v>
      </c>
      <c r="B95">
        <v>33</v>
      </c>
      <c r="C95" t="s">
        <v>72</v>
      </c>
      <c r="D95" t="s">
        <v>68</v>
      </c>
      <c r="E95" t="s">
        <v>20</v>
      </c>
      <c r="F95">
        <v>7</v>
      </c>
      <c r="G95">
        <v>9</v>
      </c>
      <c r="H95">
        <v>8</v>
      </c>
      <c r="I95">
        <v>3</v>
      </c>
      <c r="J95">
        <v>2</v>
      </c>
      <c r="K95">
        <v>1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f>SUM((J95*0.47)+(K95*0.85)+(L95*1.02)+(M95*1.4)+(N95*0.33)+(O95*0.33)-((0.28*(H95-I95))))</f>
        <v>0.72</v>
      </c>
      <c r="S95">
        <f t="shared" si="3"/>
        <v>0</v>
      </c>
      <c r="T95" s="1">
        <f t="shared" si="4"/>
        <v>0.72</v>
      </c>
      <c r="U95" s="2">
        <f t="shared" si="5"/>
        <v>52</v>
      </c>
    </row>
    <row r="96" spans="1:21" ht="12.75">
      <c r="A96" t="s">
        <v>175</v>
      </c>
      <c r="B96">
        <v>26</v>
      </c>
      <c r="C96" t="s">
        <v>72</v>
      </c>
      <c r="D96" t="s">
        <v>55</v>
      </c>
      <c r="E96" t="s">
        <v>20</v>
      </c>
      <c r="F96">
        <v>7</v>
      </c>
      <c r="G96">
        <v>21</v>
      </c>
      <c r="H96">
        <v>16</v>
      </c>
      <c r="I96">
        <v>4</v>
      </c>
      <c r="J96">
        <v>3</v>
      </c>
      <c r="K96">
        <v>0</v>
      </c>
      <c r="L96">
        <v>0</v>
      </c>
      <c r="M96">
        <v>1</v>
      </c>
      <c r="N96">
        <v>5</v>
      </c>
      <c r="O96">
        <v>0</v>
      </c>
      <c r="P96">
        <v>0</v>
      </c>
      <c r="Q96">
        <v>1</v>
      </c>
      <c r="R96">
        <f>SUM((J96*0.47)+(K96*0.85)+(L96*1.02)+(M96*1.4)+(N96*0.33)+(O96*0.33)-((0.28*(H96-I96))))</f>
        <v>1.0999999999999996</v>
      </c>
      <c r="S96">
        <f t="shared" si="3"/>
        <v>-0.38</v>
      </c>
      <c r="T96" s="1">
        <f t="shared" si="4"/>
        <v>0.7199999999999996</v>
      </c>
      <c r="U96" s="2">
        <f t="shared" si="5"/>
        <v>22.285714285714274</v>
      </c>
    </row>
    <row r="97" spans="1:21" ht="12.75">
      <c r="A97" t="s">
        <v>101</v>
      </c>
      <c r="B97">
        <v>25</v>
      </c>
      <c r="C97" t="s">
        <v>38</v>
      </c>
      <c r="D97" t="s">
        <v>34</v>
      </c>
      <c r="E97" t="s">
        <v>20</v>
      </c>
      <c r="F97">
        <v>1</v>
      </c>
      <c r="G97">
        <v>3</v>
      </c>
      <c r="H97">
        <v>3</v>
      </c>
      <c r="I97">
        <v>2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f>SUM((J97*0.47)+(K97*0.85)+(L97*1.02)+(M97*1.4)+(N97*0.33)+(O97*0.33)-((0.297*(H97-I97))))</f>
        <v>0.643</v>
      </c>
      <c r="S97">
        <f t="shared" si="3"/>
        <v>0</v>
      </c>
      <c r="T97" s="1">
        <f t="shared" si="4"/>
        <v>0.643</v>
      </c>
      <c r="U97" s="2">
        <f t="shared" si="5"/>
        <v>139.31666666666666</v>
      </c>
    </row>
    <row r="98" spans="1:21" ht="12.75">
      <c r="A98" t="s">
        <v>70</v>
      </c>
      <c r="B98">
        <v>26</v>
      </c>
      <c r="C98" t="s">
        <v>27</v>
      </c>
      <c r="D98" t="s">
        <v>28</v>
      </c>
      <c r="E98" t="s">
        <v>20</v>
      </c>
      <c r="F98">
        <v>13</v>
      </c>
      <c r="G98">
        <v>33</v>
      </c>
      <c r="H98">
        <v>31</v>
      </c>
      <c r="I98">
        <v>9</v>
      </c>
      <c r="J98">
        <v>6</v>
      </c>
      <c r="K98">
        <v>2</v>
      </c>
      <c r="L98">
        <v>0</v>
      </c>
      <c r="M98">
        <v>1</v>
      </c>
      <c r="N98">
        <v>2</v>
      </c>
      <c r="O98">
        <v>0</v>
      </c>
      <c r="P98">
        <v>1</v>
      </c>
      <c r="Q98">
        <v>0</v>
      </c>
      <c r="R98">
        <f>SUM((J98*0.47)+(K98*0.85)+(L98*1.02)+(M98*1.4)+(N98*0.33)+(O98*0.33)-((0.28*(H98-I98))))</f>
        <v>0.41999999999999993</v>
      </c>
      <c r="S98">
        <f t="shared" si="3"/>
        <v>0.22</v>
      </c>
      <c r="T98" s="1">
        <f t="shared" si="4"/>
        <v>0.6399999999999999</v>
      </c>
      <c r="U98" s="2">
        <f t="shared" si="5"/>
        <v>12.606060606060604</v>
      </c>
    </row>
    <row r="99" spans="1:21" ht="12.75">
      <c r="A99" t="s">
        <v>73</v>
      </c>
      <c r="B99">
        <v>26</v>
      </c>
      <c r="C99" t="s">
        <v>24</v>
      </c>
      <c r="D99" t="s">
        <v>52</v>
      </c>
      <c r="E99" t="s">
        <v>20</v>
      </c>
      <c r="F99">
        <v>11</v>
      </c>
      <c r="G99">
        <v>25</v>
      </c>
      <c r="H99">
        <v>23</v>
      </c>
      <c r="I99">
        <v>6</v>
      </c>
      <c r="J99">
        <v>2</v>
      </c>
      <c r="K99">
        <v>2</v>
      </c>
      <c r="L99">
        <v>1</v>
      </c>
      <c r="M99">
        <v>1</v>
      </c>
      <c r="N99">
        <v>1</v>
      </c>
      <c r="O99">
        <v>0</v>
      </c>
      <c r="P99">
        <v>0</v>
      </c>
      <c r="Q99">
        <v>0</v>
      </c>
      <c r="R99">
        <f>SUM((J99*0.47)+(K99*0.85)+(L99*1.02)+(M99*1.4)+(N99*0.33)+(O99*0.33)-((0.28*(H99-I99))))</f>
        <v>0.629999999999999</v>
      </c>
      <c r="S99">
        <f t="shared" si="3"/>
        <v>0</v>
      </c>
      <c r="T99" s="1">
        <f t="shared" si="4"/>
        <v>0.629999999999999</v>
      </c>
      <c r="U99" s="2">
        <f t="shared" si="5"/>
        <v>16.379999999999974</v>
      </c>
    </row>
    <row r="100" spans="1:21" ht="12.75">
      <c r="A100" t="s">
        <v>75</v>
      </c>
      <c r="B100">
        <v>24</v>
      </c>
      <c r="C100" t="s">
        <v>38</v>
      </c>
      <c r="D100" t="s">
        <v>28</v>
      </c>
      <c r="E100" t="s">
        <v>20</v>
      </c>
      <c r="F100">
        <v>32</v>
      </c>
      <c r="G100">
        <v>86</v>
      </c>
      <c r="H100">
        <v>78</v>
      </c>
      <c r="I100">
        <v>23</v>
      </c>
      <c r="J100">
        <v>15</v>
      </c>
      <c r="K100">
        <v>5</v>
      </c>
      <c r="L100">
        <v>1</v>
      </c>
      <c r="M100">
        <v>2</v>
      </c>
      <c r="N100">
        <v>6</v>
      </c>
      <c r="O100">
        <v>0</v>
      </c>
      <c r="P100">
        <v>1</v>
      </c>
      <c r="Q100">
        <v>1</v>
      </c>
      <c r="R100">
        <f>SUM((J100*0.47)+(K100*0.85)+(L100*1.02)+(M100*1.4)+(N100*0.33)+(O100*0.33)-((0.297*(H100-I100))))</f>
        <v>0.7650000000000006</v>
      </c>
      <c r="S100">
        <f t="shared" si="3"/>
        <v>-0.16</v>
      </c>
      <c r="T100" s="1">
        <f t="shared" si="4"/>
        <v>0.6050000000000005</v>
      </c>
      <c r="U100" s="2">
        <f t="shared" si="5"/>
        <v>4.572674418604655</v>
      </c>
    </row>
    <row r="101" spans="1:21" ht="12.75">
      <c r="A101" t="s">
        <v>62</v>
      </c>
      <c r="B101">
        <v>26</v>
      </c>
      <c r="C101" t="s">
        <v>58</v>
      </c>
      <c r="D101" t="s">
        <v>28</v>
      </c>
      <c r="E101" t="s">
        <v>20</v>
      </c>
      <c r="F101">
        <v>108</v>
      </c>
      <c r="G101">
        <v>454</v>
      </c>
      <c r="H101">
        <v>415</v>
      </c>
      <c r="I101">
        <v>114</v>
      </c>
      <c r="J101">
        <v>68</v>
      </c>
      <c r="K101">
        <v>28</v>
      </c>
      <c r="L101">
        <v>3</v>
      </c>
      <c r="M101">
        <v>15</v>
      </c>
      <c r="N101">
        <v>31</v>
      </c>
      <c r="O101">
        <v>0</v>
      </c>
      <c r="P101">
        <v>7</v>
      </c>
      <c r="Q101">
        <v>2</v>
      </c>
      <c r="R101">
        <f>SUM((J101*0.47)+(K101*0.85)+(L101*1.02)+(M101*1.4)+(N101*0.33)+(O101*0.33)-((0.3*(H101-I101))))</f>
        <v>-0.25</v>
      </c>
      <c r="S101">
        <f t="shared" si="3"/>
        <v>0.78</v>
      </c>
      <c r="T101" s="1">
        <f t="shared" si="4"/>
        <v>0.53</v>
      </c>
      <c r="U101" s="2">
        <f t="shared" si="5"/>
        <v>0.7588105726872247</v>
      </c>
    </row>
    <row r="102" spans="1:21" ht="12.75">
      <c r="A102" t="s">
        <v>67</v>
      </c>
      <c r="B102">
        <v>30</v>
      </c>
      <c r="C102" t="s">
        <v>51</v>
      </c>
      <c r="D102" t="s">
        <v>68</v>
      </c>
      <c r="E102" t="s">
        <v>20</v>
      </c>
      <c r="F102">
        <v>9</v>
      </c>
      <c r="G102">
        <v>19</v>
      </c>
      <c r="H102">
        <v>18</v>
      </c>
      <c r="I102">
        <v>4</v>
      </c>
      <c r="J102">
        <v>1</v>
      </c>
      <c r="K102">
        <v>1</v>
      </c>
      <c r="L102">
        <v>0</v>
      </c>
      <c r="M102">
        <v>2</v>
      </c>
      <c r="N102">
        <v>1</v>
      </c>
      <c r="O102">
        <v>0</v>
      </c>
      <c r="P102">
        <v>0</v>
      </c>
      <c r="Q102">
        <v>0</v>
      </c>
      <c r="R102">
        <f>SUM((J102*0.47)+(K102*0.85)+(L102*1.02)+(M102*1.4)+(N102*0.33)+(O102*0.33)-((0.283*(H102-I102))))</f>
        <v>0.48799999999999955</v>
      </c>
      <c r="S102">
        <f t="shared" si="3"/>
        <v>0</v>
      </c>
      <c r="T102" s="1">
        <f t="shared" si="4"/>
        <v>0.48799999999999955</v>
      </c>
      <c r="U102" s="2">
        <f t="shared" si="5"/>
        <v>16.694736842105247</v>
      </c>
    </row>
    <row r="103" spans="1:21" ht="12.75">
      <c r="A103" t="s">
        <v>26</v>
      </c>
      <c r="B103">
        <v>28</v>
      </c>
      <c r="C103" t="s">
        <v>27</v>
      </c>
      <c r="D103" t="s">
        <v>28</v>
      </c>
      <c r="E103" t="s">
        <v>20</v>
      </c>
      <c r="F103">
        <v>68</v>
      </c>
      <c r="G103">
        <v>202</v>
      </c>
      <c r="H103">
        <v>177</v>
      </c>
      <c r="I103">
        <v>41</v>
      </c>
      <c r="J103">
        <v>23</v>
      </c>
      <c r="K103">
        <v>7</v>
      </c>
      <c r="L103">
        <v>2</v>
      </c>
      <c r="M103">
        <v>9</v>
      </c>
      <c r="N103">
        <v>23</v>
      </c>
      <c r="O103">
        <v>1</v>
      </c>
      <c r="P103">
        <v>0</v>
      </c>
      <c r="Q103">
        <v>2</v>
      </c>
      <c r="R103">
        <f>SUM((J103*0.47)+(K103*0.85)+(L103*1.02)+(M103*1.4)+(N103*0.33)+(O103*0.33)-((0.28*(H103-I103))))</f>
        <v>1.2399999999999949</v>
      </c>
      <c r="S103">
        <f t="shared" si="3"/>
        <v>-0.76</v>
      </c>
      <c r="T103" s="1">
        <f t="shared" si="4"/>
        <v>0.4799999999999949</v>
      </c>
      <c r="U103" s="2">
        <f t="shared" si="5"/>
        <v>1.5445544554455282</v>
      </c>
    </row>
    <row r="104" spans="1:21" ht="12.75">
      <c r="A104" t="s">
        <v>124</v>
      </c>
      <c r="B104">
        <v>29</v>
      </c>
      <c r="C104" t="s">
        <v>25</v>
      </c>
      <c r="D104" t="s">
        <v>49</v>
      </c>
      <c r="E104" t="s">
        <v>20</v>
      </c>
      <c r="F104">
        <v>66</v>
      </c>
      <c r="G104">
        <v>285</v>
      </c>
      <c r="H104">
        <v>261</v>
      </c>
      <c r="I104">
        <v>75</v>
      </c>
      <c r="J104">
        <v>53</v>
      </c>
      <c r="K104">
        <v>12</v>
      </c>
      <c r="L104">
        <v>1</v>
      </c>
      <c r="M104">
        <v>9</v>
      </c>
      <c r="N104">
        <v>16</v>
      </c>
      <c r="O104">
        <v>2</v>
      </c>
      <c r="P104">
        <v>4</v>
      </c>
      <c r="Q104">
        <v>2</v>
      </c>
      <c r="R104">
        <f>SUM((J104*0.47)+(K104*0.85)+(L104*1.02)+(M104*1.4)+(N104*0.33)+(O104*0.33)-((0.292*(H104-I104))))</f>
        <v>0.3580000000000041</v>
      </c>
      <c r="S104">
        <f t="shared" si="3"/>
        <v>0.12</v>
      </c>
      <c r="T104" s="1">
        <f t="shared" si="4"/>
        <v>0.4780000000000041</v>
      </c>
      <c r="U104" s="2">
        <f t="shared" si="5"/>
        <v>1.0901754385965006</v>
      </c>
    </row>
    <row r="105" spans="1:21" ht="12.75">
      <c r="A105" t="s">
        <v>76</v>
      </c>
      <c r="B105">
        <v>25</v>
      </c>
      <c r="C105" t="s">
        <v>33</v>
      </c>
      <c r="D105" t="s">
        <v>49</v>
      </c>
      <c r="E105" t="s">
        <v>20</v>
      </c>
      <c r="F105">
        <v>2</v>
      </c>
      <c r="G105">
        <v>1</v>
      </c>
      <c r="H105">
        <v>1</v>
      </c>
      <c r="I105">
        <v>1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f>SUM((J105*0.47)+(K105*0.85)+(L105*1.02)+(M105*1.4)+(N105*0.33)+(O105*0.33)-((0.277*(H105-I105))))</f>
        <v>0.47</v>
      </c>
      <c r="S105">
        <f t="shared" si="3"/>
        <v>0</v>
      </c>
      <c r="T105" s="1">
        <f t="shared" si="4"/>
        <v>0.47</v>
      </c>
      <c r="U105" s="2">
        <f t="shared" si="5"/>
        <v>305.5</v>
      </c>
    </row>
    <row r="106" spans="1:21" ht="12.75">
      <c r="A106" t="s">
        <v>109</v>
      </c>
      <c r="B106">
        <v>25</v>
      </c>
      <c r="C106" t="s">
        <v>37</v>
      </c>
      <c r="D106" t="s">
        <v>19</v>
      </c>
      <c r="E106" t="s">
        <v>20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f>SUM((J106*0.47)+(K106*0.85)+(L106*1.02)+(M106*1.4)+(N106*0.33)+(O106*0.33)-((0.28*(H106-I106))))</f>
        <v>0.47</v>
      </c>
      <c r="S106">
        <f t="shared" si="3"/>
        <v>0</v>
      </c>
      <c r="T106" s="1">
        <f t="shared" si="4"/>
        <v>0.47</v>
      </c>
      <c r="U106" s="2">
        <f t="shared" si="5"/>
        <v>305.5</v>
      </c>
    </row>
    <row r="107" spans="1:21" ht="12.75">
      <c r="A107" t="s">
        <v>77</v>
      </c>
      <c r="B107">
        <v>28</v>
      </c>
      <c r="C107" t="s">
        <v>35</v>
      </c>
      <c r="D107" t="s">
        <v>19</v>
      </c>
      <c r="E107" t="s">
        <v>20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f>SUM((J107*0.47)+(K107*0.85)+(L107*1.02)+(M107*1.4)+(N107*0.33)+(O107*0.33)-((0.286*(H107-I107))))</f>
        <v>0.47</v>
      </c>
      <c r="S107">
        <f t="shared" si="3"/>
        <v>0</v>
      </c>
      <c r="T107" s="1">
        <f t="shared" si="4"/>
        <v>0.47</v>
      </c>
      <c r="U107" s="2">
        <f t="shared" si="5"/>
        <v>305.5</v>
      </c>
    </row>
    <row r="108" spans="1:21" ht="12.75">
      <c r="A108" t="s">
        <v>140</v>
      </c>
      <c r="B108">
        <v>31</v>
      </c>
      <c r="C108" t="s">
        <v>24</v>
      </c>
      <c r="D108" t="s">
        <v>19</v>
      </c>
      <c r="E108" t="s">
        <v>20</v>
      </c>
      <c r="F108">
        <v>67</v>
      </c>
      <c r="G108">
        <v>251</v>
      </c>
      <c r="H108">
        <v>212</v>
      </c>
      <c r="I108">
        <v>46</v>
      </c>
      <c r="J108">
        <v>23</v>
      </c>
      <c r="K108">
        <v>11</v>
      </c>
      <c r="L108">
        <v>2</v>
      </c>
      <c r="M108">
        <v>10</v>
      </c>
      <c r="N108">
        <v>29</v>
      </c>
      <c r="O108">
        <v>4</v>
      </c>
      <c r="P108">
        <v>1</v>
      </c>
      <c r="Q108">
        <v>1</v>
      </c>
      <c r="R108">
        <f>SUM((J108*0.47)+(K108*0.85)+(L108*1.02)+(M108*1.4)+(N108*0.33)+(O108*0.33)-((0.28*(H108-I108))))</f>
        <v>0.6099999999999923</v>
      </c>
      <c r="S108">
        <f t="shared" si="3"/>
        <v>-0.16</v>
      </c>
      <c r="T108" s="1">
        <f t="shared" si="4"/>
        <v>0.4499999999999923</v>
      </c>
      <c r="U108" s="2">
        <f t="shared" si="5"/>
        <v>1.1653386454183068</v>
      </c>
    </row>
    <row r="109" spans="1:21" ht="12.75">
      <c r="A109" t="s">
        <v>94</v>
      </c>
      <c r="B109">
        <v>24</v>
      </c>
      <c r="C109" t="s">
        <v>38</v>
      </c>
      <c r="D109" t="s">
        <v>52</v>
      </c>
      <c r="E109" t="s">
        <v>20</v>
      </c>
      <c r="F109">
        <v>36</v>
      </c>
      <c r="G109">
        <v>133</v>
      </c>
      <c r="H109">
        <v>114</v>
      </c>
      <c r="I109">
        <v>32</v>
      </c>
      <c r="J109">
        <v>20</v>
      </c>
      <c r="K109">
        <v>9</v>
      </c>
      <c r="L109">
        <v>2</v>
      </c>
      <c r="M109">
        <v>1</v>
      </c>
      <c r="N109">
        <v>12</v>
      </c>
      <c r="O109">
        <v>1</v>
      </c>
      <c r="P109">
        <v>0</v>
      </c>
      <c r="Q109">
        <v>0</v>
      </c>
      <c r="R109">
        <f>SUM((J109*0.47)+(K109*0.85)+(L109*1.02)+(M109*1.4)+(N109*0.33)+(O109*0.33)-((0.297*(H109-I109))))</f>
        <v>0.4259999999999948</v>
      </c>
      <c r="S109">
        <f t="shared" si="3"/>
        <v>0</v>
      </c>
      <c r="T109" s="1">
        <f t="shared" si="4"/>
        <v>0.4259999999999948</v>
      </c>
      <c r="U109" s="2">
        <f t="shared" si="5"/>
        <v>2.08195488721802</v>
      </c>
    </row>
    <row r="110" spans="1:21" ht="12.75">
      <c r="A110" t="s">
        <v>122</v>
      </c>
      <c r="B110">
        <v>34</v>
      </c>
      <c r="C110" t="s">
        <v>33</v>
      </c>
      <c r="D110" t="s">
        <v>31</v>
      </c>
      <c r="E110" t="s">
        <v>20</v>
      </c>
      <c r="F110">
        <v>40</v>
      </c>
      <c r="G110">
        <v>130</v>
      </c>
      <c r="H110">
        <v>120</v>
      </c>
      <c r="I110">
        <v>35</v>
      </c>
      <c r="J110">
        <v>26</v>
      </c>
      <c r="K110">
        <v>7</v>
      </c>
      <c r="L110">
        <v>0</v>
      </c>
      <c r="M110">
        <v>2</v>
      </c>
      <c r="N110">
        <v>7</v>
      </c>
      <c r="O110">
        <v>2</v>
      </c>
      <c r="P110">
        <v>0</v>
      </c>
      <c r="Q110">
        <v>0</v>
      </c>
      <c r="R110">
        <f>SUM((J110*0.47)+(K110*0.85)+(L110*1.02)+(M110*1.4)+(N110*0.33)+(O110*0.33)-((0.277*(H110-I110))))</f>
        <v>0.394999999999996</v>
      </c>
      <c r="S110">
        <f t="shared" si="3"/>
        <v>0</v>
      </c>
      <c r="T110" s="1">
        <f t="shared" si="4"/>
        <v>0.394999999999996</v>
      </c>
      <c r="U110" s="2">
        <f t="shared" si="5"/>
        <v>1.97499999999998</v>
      </c>
    </row>
    <row r="111" spans="1:21" ht="12.75">
      <c r="A111" t="s">
        <v>121</v>
      </c>
      <c r="B111">
        <v>36</v>
      </c>
      <c r="C111" t="s">
        <v>51</v>
      </c>
      <c r="D111" t="s">
        <v>45</v>
      </c>
      <c r="E111" t="s">
        <v>20</v>
      </c>
      <c r="F111">
        <v>108</v>
      </c>
      <c r="G111">
        <v>460</v>
      </c>
      <c r="H111">
        <v>415</v>
      </c>
      <c r="I111">
        <v>109</v>
      </c>
      <c r="J111">
        <v>68</v>
      </c>
      <c r="K111">
        <v>23</v>
      </c>
      <c r="L111">
        <v>1</v>
      </c>
      <c r="M111">
        <v>17</v>
      </c>
      <c r="N111">
        <v>30</v>
      </c>
      <c r="O111">
        <v>9</v>
      </c>
      <c r="P111">
        <v>2</v>
      </c>
      <c r="Q111">
        <v>7</v>
      </c>
      <c r="R111">
        <f>SUM((J111*0.47)+(K111*0.85)+(L111*1.02)+(M111*1.4)+(N111*0.33)+(O111*0.33)-((0.283*(H111-I111))))</f>
        <v>2.602000000000004</v>
      </c>
      <c r="S111">
        <f t="shared" si="3"/>
        <v>-2.22</v>
      </c>
      <c r="T111" s="1">
        <f t="shared" si="4"/>
        <v>0.38200000000000367</v>
      </c>
      <c r="U111" s="2">
        <f t="shared" si="5"/>
        <v>0.5397826086956574</v>
      </c>
    </row>
    <row r="112" spans="1:21" ht="12.75">
      <c r="A112" t="s">
        <v>237</v>
      </c>
      <c r="B112">
        <v>27</v>
      </c>
      <c r="C112" t="s">
        <v>24</v>
      </c>
      <c r="D112" t="s">
        <v>34</v>
      </c>
      <c r="E112" t="s">
        <v>20</v>
      </c>
      <c r="F112">
        <v>55</v>
      </c>
      <c r="G112">
        <v>136</v>
      </c>
      <c r="H112">
        <v>123</v>
      </c>
      <c r="I112">
        <v>31</v>
      </c>
      <c r="J112">
        <v>18</v>
      </c>
      <c r="K112">
        <v>9</v>
      </c>
      <c r="L112">
        <v>0</v>
      </c>
      <c r="M112">
        <v>4</v>
      </c>
      <c r="N112">
        <v>12</v>
      </c>
      <c r="O112">
        <v>0</v>
      </c>
      <c r="P112">
        <v>2</v>
      </c>
      <c r="Q112">
        <v>0</v>
      </c>
      <c r="R112">
        <f>SUM((J112*0.47)+(K112*0.85)+(L112*1.02)+(M112*1.4)+(N112*0.33)+(O112*0.33)-((0.28*(H112-I112))))</f>
        <v>-0.08999999999999986</v>
      </c>
      <c r="S112">
        <f t="shared" si="3"/>
        <v>0.44</v>
      </c>
      <c r="T112" s="1">
        <f t="shared" si="4"/>
        <v>0.35000000000000014</v>
      </c>
      <c r="U112" s="2">
        <f t="shared" si="5"/>
        <v>1.6727941176470595</v>
      </c>
    </row>
    <row r="113" spans="1:21" ht="12.75">
      <c r="A113" t="s">
        <v>212</v>
      </c>
      <c r="B113">
        <v>34</v>
      </c>
      <c r="C113" t="s">
        <v>18</v>
      </c>
      <c r="D113" t="s">
        <v>52</v>
      </c>
      <c r="E113" t="s">
        <v>20</v>
      </c>
      <c r="F113">
        <v>112</v>
      </c>
      <c r="G113">
        <v>503</v>
      </c>
      <c r="H113">
        <v>449</v>
      </c>
      <c r="I113">
        <v>126</v>
      </c>
      <c r="J113">
        <v>92</v>
      </c>
      <c r="K113">
        <v>24</v>
      </c>
      <c r="L113">
        <v>3</v>
      </c>
      <c r="M113">
        <v>7</v>
      </c>
      <c r="N113">
        <v>38</v>
      </c>
      <c r="O113">
        <v>7</v>
      </c>
      <c r="P113">
        <v>7</v>
      </c>
      <c r="Q113">
        <v>3</v>
      </c>
      <c r="R113">
        <f>SUM((J113*0.47)+(K113*0.85)+(L113*1.02)+(M113*1.4)+(N113*0.33)+(O113*0.33)-((0.283*(H113-I113))))</f>
        <v>-0.0589999999999975</v>
      </c>
      <c r="S113">
        <f t="shared" si="3"/>
        <v>0.3999999999999999</v>
      </c>
      <c r="T113" s="1">
        <f t="shared" si="4"/>
        <v>0.3410000000000024</v>
      </c>
      <c r="U113" s="2">
        <f t="shared" si="5"/>
        <v>0.44065606361829335</v>
      </c>
    </row>
    <row r="114" spans="1:21" ht="12.75">
      <c r="A114" t="s">
        <v>40</v>
      </c>
      <c r="B114">
        <v>25</v>
      </c>
      <c r="C114" t="s">
        <v>41</v>
      </c>
      <c r="D114" t="s">
        <v>22</v>
      </c>
      <c r="E114" t="s">
        <v>20</v>
      </c>
      <c r="F114">
        <v>2</v>
      </c>
      <c r="G114">
        <v>6</v>
      </c>
      <c r="H114">
        <v>4</v>
      </c>
      <c r="I114">
        <v>1</v>
      </c>
      <c r="J114">
        <v>1</v>
      </c>
      <c r="K114">
        <v>0</v>
      </c>
      <c r="L114">
        <v>0</v>
      </c>
      <c r="M114">
        <v>0</v>
      </c>
      <c r="N114">
        <v>2</v>
      </c>
      <c r="O114">
        <v>0</v>
      </c>
      <c r="P114">
        <v>0</v>
      </c>
      <c r="Q114">
        <v>0</v>
      </c>
      <c r="R114">
        <f>SUM((J114*0.47)+(K114*0.85)+(L114*1.02)+(M114*1.4)+(N114*0.33)+(O114*0.33)-((0.275*(H114-I114))))</f>
        <v>0.3049999999999998</v>
      </c>
      <c r="S114">
        <f t="shared" si="3"/>
        <v>0</v>
      </c>
      <c r="T114" s="1">
        <f t="shared" si="4"/>
        <v>0.3049999999999998</v>
      </c>
      <c r="U114" s="2">
        <f t="shared" si="5"/>
        <v>33.04166666666665</v>
      </c>
    </row>
    <row r="115" spans="1:21" ht="12.75">
      <c r="A115" t="s">
        <v>112</v>
      </c>
      <c r="B115">
        <v>25</v>
      </c>
      <c r="C115" t="s">
        <v>24</v>
      </c>
      <c r="D115" t="s">
        <v>31</v>
      </c>
      <c r="E115" t="s">
        <v>20</v>
      </c>
      <c r="F115">
        <v>18</v>
      </c>
      <c r="G115">
        <v>55</v>
      </c>
      <c r="H115">
        <v>49</v>
      </c>
      <c r="I115">
        <v>12</v>
      </c>
      <c r="J115">
        <v>8</v>
      </c>
      <c r="K115">
        <v>2</v>
      </c>
      <c r="L115">
        <v>0</v>
      </c>
      <c r="M115">
        <v>2</v>
      </c>
      <c r="N115">
        <v>6</v>
      </c>
      <c r="O115">
        <v>0</v>
      </c>
      <c r="P115">
        <v>1</v>
      </c>
      <c r="Q115">
        <v>0</v>
      </c>
      <c r="R115">
        <f>SUM((J115*0.47)+(K115*0.85)+(L115*1.02)+(M115*1.4)+(N115*0.33)+(O115*0.33)-((0.28*(H115-I115))))</f>
        <v>-0.120000000000001</v>
      </c>
      <c r="S115">
        <f t="shared" si="3"/>
        <v>0.22</v>
      </c>
      <c r="T115" s="1">
        <f t="shared" si="4"/>
        <v>0.099999999999999</v>
      </c>
      <c r="U115" s="2">
        <f t="shared" si="5"/>
        <v>1.18181818181817</v>
      </c>
    </row>
    <row r="116" spans="1:21" ht="12.75">
      <c r="A116" t="s">
        <v>128</v>
      </c>
      <c r="B116">
        <v>28</v>
      </c>
      <c r="C116" t="s">
        <v>25</v>
      </c>
      <c r="D116" t="s">
        <v>68</v>
      </c>
      <c r="E116" t="s">
        <v>20</v>
      </c>
      <c r="F116">
        <v>2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1</v>
      </c>
      <c r="R116">
        <f>SUM((J116*0.47)+(K116*0.85)+(L116*1.02)+(M116*1.4)+(N116*0.33)+(O116*0.33)-((0.292*(H116-I116))))</f>
        <v>0.47</v>
      </c>
      <c r="S116">
        <f t="shared" si="3"/>
        <v>-0.38</v>
      </c>
      <c r="T116" s="1">
        <f t="shared" si="4"/>
        <v>0.08999999999999997</v>
      </c>
      <c r="U116" s="2">
        <f t="shared" si="5"/>
        <v>58.49999999999998</v>
      </c>
    </row>
    <row r="117" spans="1:21" ht="12.75">
      <c r="A117" t="s">
        <v>234</v>
      </c>
      <c r="B117">
        <v>38</v>
      </c>
      <c r="C117" t="s">
        <v>35</v>
      </c>
      <c r="D117" t="s">
        <v>22</v>
      </c>
      <c r="E117" t="s">
        <v>20</v>
      </c>
      <c r="F117">
        <v>86</v>
      </c>
      <c r="G117">
        <v>360</v>
      </c>
      <c r="H117">
        <v>331</v>
      </c>
      <c r="I117">
        <v>99</v>
      </c>
      <c r="J117">
        <v>72</v>
      </c>
      <c r="K117">
        <v>24</v>
      </c>
      <c r="L117">
        <v>0</v>
      </c>
      <c r="M117">
        <v>3</v>
      </c>
      <c r="N117">
        <v>19</v>
      </c>
      <c r="O117">
        <v>5</v>
      </c>
      <c r="P117">
        <v>2</v>
      </c>
      <c r="Q117">
        <v>1</v>
      </c>
      <c r="R117">
        <f>SUM((J117*0.47)+(K117*0.85)+(L117*1.02)+(M117*1.4)+(N117*0.33)+(O117*0.33)-((0.286*(H117-I117))))</f>
        <v>0.008000000000009777</v>
      </c>
      <c r="S117">
        <f t="shared" si="3"/>
        <v>0.06</v>
      </c>
      <c r="T117" s="1">
        <f t="shared" si="4"/>
        <v>0.06800000000000977</v>
      </c>
      <c r="U117" s="2">
        <f t="shared" si="5"/>
        <v>0.12277777777779543</v>
      </c>
    </row>
    <row r="118" spans="1:21" ht="12.75">
      <c r="A118" t="s">
        <v>196</v>
      </c>
      <c r="B118">
        <v>26</v>
      </c>
      <c r="C118" t="s">
        <v>41</v>
      </c>
      <c r="D118" t="s">
        <v>28</v>
      </c>
      <c r="E118" t="s">
        <v>20</v>
      </c>
      <c r="F118">
        <v>5</v>
      </c>
      <c r="G118">
        <v>11</v>
      </c>
      <c r="H118">
        <v>9</v>
      </c>
      <c r="I118">
        <v>2</v>
      </c>
      <c r="J118">
        <v>1</v>
      </c>
      <c r="K118">
        <v>1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0</v>
      </c>
      <c r="R118">
        <f>SUM((J118*0.47)+(K118*0.85)+(L118*1.02)+(M118*1.4)+(N118*0.33)+(O118*0.33)-((0.275*(H118-I118))))</f>
        <v>0.054999999999999716</v>
      </c>
      <c r="S118">
        <f t="shared" si="3"/>
        <v>0</v>
      </c>
      <c r="T118" s="1">
        <f t="shared" si="4"/>
        <v>0.054999999999999716</v>
      </c>
      <c r="U118" s="2">
        <f t="shared" si="5"/>
        <v>3.249999999999983</v>
      </c>
    </row>
    <row r="119" spans="1:21" ht="12.75">
      <c r="A119" t="s">
        <v>156</v>
      </c>
      <c r="B119">
        <v>34</v>
      </c>
      <c r="C119" t="s">
        <v>30</v>
      </c>
      <c r="D119" t="s">
        <v>55</v>
      </c>
      <c r="E119" t="s">
        <v>20</v>
      </c>
      <c r="F119">
        <v>4</v>
      </c>
      <c r="G119">
        <v>8</v>
      </c>
      <c r="H119">
        <v>8</v>
      </c>
      <c r="I119">
        <v>2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f>SUM((J119*0.47)+(K119*0.85)+(L119*1.02)+(M119*1.4)+(N119*0.33)+(O119*0.33)-((0.283*(H119-I119))))</f>
        <v>0.0020000000000000018</v>
      </c>
      <c r="S119">
        <f t="shared" si="3"/>
        <v>0</v>
      </c>
      <c r="T119" s="1">
        <f t="shared" si="4"/>
        <v>0.0020000000000000018</v>
      </c>
      <c r="U119" s="2">
        <f t="shared" si="5"/>
        <v>0.16250000000000014</v>
      </c>
    </row>
    <row r="120" spans="1:21" ht="12.75">
      <c r="A120" t="s">
        <v>177</v>
      </c>
      <c r="B120">
        <v>34</v>
      </c>
      <c r="C120" t="s">
        <v>72</v>
      </c>
      <c r="D120" t="s">
        <v>34</v>
      </c>
      <c r="E120" t="s">
        <v>20</v>
      </c>
      <c r="F120">
        <v>90</v>
      </c>
      <c r="G120">
        <v>300</v>
      </c>
      <c r="H120">
        <v>270</v>
      </c>
      <c r="I120">
        <v>68</v>
      </c>
      <c r="J120">
        <v>40</v>
      </c>
      <c r="K120">
        <v>17</v>
      </c>
      <c r="L120">
        <v>1</v>
      </c>
      <c r="M120">
        <v>10</v>
      </c>
      <c r="N120">
        <v>18</v>
      </c>
      <c r="O120">
        <v>8</v>
      </c>
      <c r="P120">
        <v>2</v>
      </c>
      <c r="Q120">
        <v>2</v>
      </c>
      <c r="R120">
        <f>SUM((J120*0.47)+(K120*0.85)+(L120*1.02)+(M120*1.4)+(N120*0.33)+(O120*0.33)-((0.28*(H120-I120))))</f>
        <v>0.28999999999999915</v>
      </c>
      <c r="S120">
        <f t="shared" si="3"/>
        <v>-0.32</v>
      </c>
      <c r="T120" s="1">
        <f t="shared" si="4"/>
        <v>-0.03000000000000086</v>
      </c>
      <c r="U120" s="2">
        <f t="shared" si="5"/>
        <v>-0.06500000000000186</v>
      </c>
    </row>
    <row r="121" spans="1:21" ht="12.75">
      <c r="A121" t="s">
        <v>286</v>
      </c>
      <c r="B121">
        <v>39</v>
      </c>
      <c r="C121" t="s">
        <v>27</v>
      </c>
      <c r="D121" t="s">
        <v>19</v>
      </c>
      <c r="E121" t="s">
        <v>20</v>
      </c>
      <c r="F121">
        <v>6</v>
      </c>
      <c r="G121">
        <v>22</v>
      </c>
      <c r="H121">
        <v>20</v>
      </c>
      <c r="I121">
        <v>6</v>
      </c>
      <c r="J121">
        <v>5</v>
      </c>
      <c r="K121">
        <v>1</v>
      </c>
      <c r="L121">
        <v>0</v>
      </c>
      <c r="M121">
        <v>0</v>
      </c>
      <c r="N121">
        <v>1</v>
      </c>
      <c r="O121">
        <v>1</v>
      </c>
      <c r="P121">
        <v>0</v>
      </c>
      <c r="Q121">
        <v>0</v>
      </c>
      <c r="R121">
        <f>SUM((J121*0.47)+(K121*0.85)+(L121*1.02)+(M121*1.4)+(N121*0.33)+(O121*0.33)-((0.28*(H121-I121))))</f>
        <v>-0.0600000000000005</v>
      </c>
      <c r="S121">
        <f t="shared" si="3"/>
        <v>0</v>
      </c>
      <c r="T121" s="1">
        <f t="shared" si="4"/>
        <v>-0.0600000000000005</v>
      </c>
      <c r="U121" s="2">
        <f t="shared" si="5"/>
        <v>-1.7727272727272876</v>
      </c>
    </row>
    <row r="122" spans="1:21" ht="12.75">
      <c r="A122" t="s">
        <v>61</v>
      </c>
      <c r="B122">
        <v>24</v>
      </c>
      <c r="C122" t="s">
        <v>58</v>
      </c>
      <c r="D122" t="s">
        <v>19</v>
      </c>
      <c r="E122" t="s">
        <v>20</v>
      </c>
      <c r="F122">
        <v>2</v>
      </c>
      <c r="G122">
        <v>6</v>
      </c>
      <c r="H122">
        <v>6</v>
      </c>
      <c r="I122">
        <v>1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f>SUM((J122*0.47)+(K122*0.85)+(L122*1.02)+(M122*1.4)+(N122*0.33)+(O122*0.33)-((0.3*(H122-I122))))</f>
        <v>-0.10000000000000009</v>
      </c>
      <c r="S122">
        <f t="shared" si="3"/>
        <v>0</v>
      </c>
      <c r="T122" s="1">
        <f t="shared" si="4"/>
        <v>-0.10000000000000009</v>
      </c>
      <c r="U122" s="2">
        <f t="shared" si="5"/>
        <v>-10.833333333333343</v>
      </c>
    </row>
    <row r="123" spans="1:21" ht="12.75">
      <c r="A123" t="s">
        <v>85</v>
      </c>
      <c r="B123">
        <v>28</v>
      </c>
      <c r="C123" t="s">
        <v>38</v>
      </c>
      <c r="D123" t="s">
        <v>49</v>
      </c>
      <c r="E123" t="s">
        <v>20</v>
      </c>
      <c r="F123">
        <v>1</v>
      </c>
      <c r="G123">
        <v>3</v>
      </c>
      <c r="H123">
        <v>3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f>SUM((J123*0.47)+(K123*0.85)+(L123*1.02)+(M123*1.4)+(N123*0.33)+(O123*0.33)-((0.297*(H123-I123))))</f>
        <v>-0.124</v>
      </c>
      <c r="S123">
        <f t="shared" si="3"/>
        <v>0</v>
      </c>
      <c r="T123" s="1">
        <f t="shared" si="4"/>
        <v>-0.124</v>
      </c>
      <c r="U123" s="2">
        <f t="shared" si="5"/>
        <v>-26.866666666666667</v>
      </c>
    </row>
    <row r="124" spans="1:21" ht="12.75">
      <c r="A124" t="s">
        <v>168</v>
      </c>
      <c r="B124">
        <v>27</v>
      </c>
      <c r="C124" t="s">
        <v>27</v>
      </c>
      <c r="D124" t="s">
        <v>52</v>
      </c>
      <c r="E124" t="s">
        <v>20</v>
      </c>
      <c r="F124">
        <v>29</v>
      </c>
      <c r="G124">
        <v>107</v>
      </c>
      <c r="H124">
        <v>96</v>
      </c>
      <c r="I124">
        <v>22</v>
      </c>
      <c r="J124">
        <v>14</v>
      </c>
      <c r="K124">
        <v>2</v>
      </c>
      <c r="L124">
        <v>1</v>
      </c>
      <c r="M124">
        <v>5</v>
      </c>
      <c r="N124">
        <v>10</v>
      </c>
      <c r="O124">
        <v>1</v>
      </c>
      <c r="P124">
        <v>3</v>
      </c>
      <c r="Q124">
        <v>0</v>
      </c>
      <c r="R124">
        <f>SUM((J124*0.47)+(K124*0.85)+(L124*1.02)+(M124*1.4)+(N124*0.33)+(O124*0.33)-((0.28*(H124-I124))))</f>
        <v>-0.7900000000000063</v>
      </c>
      <c r="S124">
        <f t="shared" si="3"/>
        <v>0.66</v>
      </c>
      <c r="T124" s="1">
        <f t="shared" si="4"/>
        <v>-0.13000000000000622</v>
      </c>
      <c r="U124" s="2">
        <f t="shared" si="5"/>
        <v>-0.7897196261682621</v>
      </c>
    </row>
    <row r="125" spans="1:21" ht="12.75">
      <c r="A125" t="s">
        <v>89</v>
      </c>
      <c r="B125">
        <v>26</v>
      </c>
      <c r="C125" t="s">
        <v>25</v>
      </c>
      <c r="D125" t="s">
        <v>34</v>
      </c>
      <c r="E125" t="s">
        <v>20</v>
      </c>
      <c r="F125">
        <v>6</v>
      </c>
      <c r="G125">
        <v>6</v>
      </c>
      <c r="H125">
        <v>5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1</v>
      </c>
      <c r="Q125">
        <v>0</v>
      </c>
      <c r="R125">
        <f>SUM((J125*0.47)+(K125*0.85)+(L125*1.02)+(M125*1.4)+(N125*0.33)+(O125*0.33)-((0.292*(H125-I125))))</f>
        <v>-0.3679999999999999</v>
      </c>
      <c r="S125">
        <f t="shared" si="3"/>
        <v>0.22</v>
      </c>
      <c r="T125" s="1">
        <f t="shared" si="4"/>
        <v>-0.14799999999999988</v>
      </c>
      <c r="U125" s="2">
        <f t="shared" si="5"/>
        <v>-16.03333333333332</v>
      </c>
    </row>
    <row r="126" spans="1:21" ht="12.75">
      <c r="A126" t="s">
        <v>201</v>
      </c>
      <c r="B126">
        <v>30</v>
      </c>
      <c r="C126" t="s">
        <v>41</v>
      </c>
      <c r="D126" t="s">
        <v>49</v>
      </c>
      <c r="E126" t="s">
        <v>20</v>
      </c>
      <c r="F126">
        <v>71</v>
      </c>
      <c r="G126">
        <v>192</v>
      </c>
      <c r="H126">
        <v>165</v>
      </c>
      <c r="I126">
        <v>46</v>
      </c>
      <c r="J126">
        <v>45</v>
      </c>
      <c r="K126">
        <v>1</v>
      </c>
      <c r="L126">
        <v>0</v>
      </c>
      <c r="M126">
        <v>0</v>
      </c>
      <c r="N126">
        <v>25</v>
      </c>
      <c r="O126">
        <v>1</v>
      </c>
      <c r="P126">
        <v>14</v>
      </c>
      <c r="Q126">
        <v>3</v>
      </c>
      <c r="R126">
        <f>SUM((J126*0.47)+(K126*0.85)+(L126*1.02)+(M126*1.4)+(N126*0.33)+(O126*0.33)-((0.275*(H126-I126))))</f>
        <v>-2.145000000000003</v>
      </c>
      <c r="S126">
        <f t="shared" si="3"/>
        <v>1.94</v>
      </c>
      <c r="T126" s="1">
        <f t="shared" si="4"/>
        <v>-0.20500000000000318</v>
      </c>
      <c r="U126" s="2">
        <f t="shared" si="5"/>
        <v>-0.6940104166666775</v>
      </c>
    </row>
    <row r="127" spans="1:21" ht="12.75">
      <c r="A127" t="s">
        <v>284</v>
      </c>
      <c r="B127">
        <v>31</v>
      </c>
      <c r="C127" t="s">
        <v>72</v>
      </c>
      <c r="D127" t="s">
        <v>34</v>
      </c>
      <c r="E127" t="s">
        <v>20</v>
      </c>
      <c r="F127">
        <v>1</v>
      </c>
      <c r="G127">
        <v>3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f>SUM((J127*0.47)+(K127*0.85)+(L127*1.02)+(M127*1.4)+(N127*0.33)+(O127*0.33)-((0.28*(H127-I127))))</f>
        <v>-0.23000000000000004</v>
      </c>
      <c r="S127">
        <f t="shared" si="3"/>
        <v>0</v>
      </c>
      <c r="T127" s="1">
        <f t="shared" si="4"/>
        <v>-0.23000000000000004</v>
      </c>
      <c r="U127" s="2">
        <f t="shared" si="5"/>
        <v>-49.833333333333336</v>
      </c>
    </row>
    <row r="128" spans="1:21" ht="12.75">
      <c r="A128" t="s">
        <v>117</v>
      </c>
      <c r="B128">
        <v>24</v>
      </c>
      <c r="C128" t="s">
        <v>51</v>
      </c>
      <c r="D128" t="s">
        <v>68</v>
      </c>
      <c r="E128" t="s">
        <v>20</v>
      </c>
      <c r="F128">
        <v>4</v>
      </c>
      <c r="G128">
        <v>9</v>
      </c>
      <c r="H128">
        <v>8</v>
      </c>
      <c r="I128">
        <v>1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f>SUM((J128*0.47)+(K128*0.85)+(L128*1.02)+(M128*1.4)+(N128*0.33)+(O128*0.33)-((0.283*(H128-I128))))</f>
        <v>-0.2509999999999999</v>
      </c>
      <c r="S128">
        <f t="shared" si="3"/>
        <v>0</v>
      </c>
      <c r="T128" s="1">
        <f t="shared" si="4"/>
        <v>-0.2509999999999999</v>
      </c>
      <c r="U128" s="2">
        <f t="shared" si="5"/>
        <v>-18.12777777777777</v>
      </c>
    </row>
    <row r="129" spans="1:21" ht="12.75">
      <c r="A129" t="s">
        <v>65</v>
      </c>
      <c r="B129">
        <v>28</v>
      </c>
      <c r="C129" t="s">
        <v>41</v>
      </c>
      <c r="D129" t="s">
        <v>34</v>
      </c>
      <c r="E129" t="s">
        <v>20</v>
      </c>
      <c r="F129">
        <v>2</v>
      </c>
      <c r="G129">
        <v>1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f>SUM((J129*0.47)+(K129*0.85)+(L129*1.02)+(M129*1.4)+(N129*0.33)+(O129*0.33)-((0.275*(H129-I129))))</f>
        <v>-0.275</v>
      </c>
      <c r="S129">
        <f t="shared" si="3"/>
        <v>0</v>
      </c>
      <c r="T129" s="1">
        <f t="shared" si="4"/>
        <v>-0.275</v>
      </c>
      <c r="U129" s="2">
        <f t="shared" si="5"/>
        <v>-178.75000000000003</v>
      </c>
    </row>
    <row r="130" spans="1:21" ht="12.75">
      <c r="A130" t="s">
        <v>186</v>
      </c>
      <c r="B130">
        <v>28</v>
      </c>
      <c r="C130" t="s">
        <v>33</v>
      </c>
      <c r="D130" t="s">
        <v>68</v>
      </c>
      <c r="E130" t="s">
        <v>20</v>
      </c>
      <c r="F130">
        <v>1</v>
      </c>
      <c r="G130">
        <v>1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f>SUM((J130*0.47)+(K130*0.85)+(L130*1.02)+(M130*1.4)+(N130*0.33)+(O130*0.33)-((0.277*(H130-I130))))</f>
        <v>-0.277</v>
      </c>
      <c r="S130">
        <f aca="true" t="shared" si="6" ref="S130:S193">SUM((P130*0.22)-(Q130*0.38))</f>
        <v>0</v>
      </c>
      <c r="T130" s="1">
        <f aca="true" t="shared" si="7" ref="T130:T193">SUM(R130+S130)</f>
        <v>-0.277</v>
      </c>
      <c r="U130" s="2">
        <f aca="true" t="shared" si="8" ref="U130:U193">SUM((T130/G130)*650)</f>
        <v>-180.05</v>
      </c>
    </row>
    <row r="131" spans="1:21" ht="12.75">
      <c r="A131" t="s">
        <v>97</v>
      </c>
      <c r="B131">
        <v>29</v>
      </c>
      <c r="C131" t="s">
        <v>27</v>
      </c>
      <c r="D131" t="s">
        <v>52</v>
      </c>
      <c r="E131" t="s">
        <v>20</v>
      </c>
      <c r="F131">
        <v>1</v>
      </c>
      <c r="G131">
        <v>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f>SUM((J131*0.47)+(K131*0.85)+(L131*1.02)+(M131*1.4)+(N131*0.33)+(O131*0.33)-((0.28*(H131-I131))))</f>
        <v>-0.28</v>
      </c>
      <c r="S131">
        <f t="shared" si="6"/>
        <v>0</v>
      </c>
      <c r="T131" s="1">
        <f t="shared" si="7"/>
        <v>-0.28</v>
      </c>
      <c r="U131" s="2">
        <f t="shared" si="8"/>
        <v>-182.00000000000003</v>
      </c>
    </row>
    <row r="132" spans="1:21" ht="12.75">
      <c r="A132" t="s">
        <v>291</v>
      </c>
      <c r="B132">
        <v>25</v>
      </c>
      <c r="C132" t="s">
        <v>37</v>
      </c>
      <c r="D132" t="s">
        <v>68</v>
      </c>
      <c r="E132" t="s">
        <v>20</v>
      </c>
      <c r="F132">
        <v>1</v>
      </c>
      <c r="G132">
        <v>1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f>SUM((J132*0.47)+(K132*0.85)+(L132*1.02)+(M132*1.4)+(N132*0.33)+(O132*0.33)-((0.28*(H132-I132))))</f>
        <v>-0.28</v>
      </c>
      <c r="S132">
        <f t="shared" si="6"/>
        <v>0</v>
      </c>
      <c r="T132" s="1">
        <f t="shared" si="7"/>
        <v>-0.28</v>
      </c>
      <c r="U132" s="2">
        <f t="shared" si="8"/>
        <v>-182.00000000000003</v>
      </c>
    </row>
    <row r="133" spans="1:21" ht="12.75">
      <c r="A133" t="s">
        <v>86</v>
      </c>
      <c r="B133">
        <v>30</v>
      </c>
      <c r="C133" t="s">
        <v>30</v>
      </c>
      <c r="D133" t="s">
        <v>31</v>
      </c>
      <c r="E133" t="s">
        <v>20</v>
      </c>
      <c r="F133">
        <v>3</v>
      </c>
      <c r="G133">
        <v>9</v>
      </c>
      <c r="H133">
        <v>9</v>
      </c>
      <c r="I133">
        <v>3</v>
      </c>
      <c r="J133">
        <v>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f>SUM((J133*0.47)+(K133*0.85)+(L133*1.02)+(M133*1.4)+(N133*0.33)+(O133*0.33)-((0.283*(H133-I133))))</f>
        <v>-0.28800000000000003</v>
      </c>
      <c r="S133">
        <f t="shared" si="6"/>
        <v>0</v>
      </c>
      <c r="T133" s="1">
        <f t="shared" si="7"/>
        <v>-0.28800000000000003</v>
      </c>
      <c r="U133" s="2">
        <f t="shared" si="8"/>
        <v>-20.8</v>
      </c>
    </row>
    <row r="134" spans="1:21" ht="12.75">
      <c r="A134" t="s">
        <v>74</v>
      </c>
      <c r="B134">
        <v>27</v>
      </c>
      <c r="C134" t="s">
        <v>58</v>
      </c>
      <c r="D134" t="s">
        <v>31</v>
      </c>
      <c r="E134" t="s">
        <v>20</v>
      </c>
      <c r="F134">
        <v>1</v>
      </c>
      <c r="G134"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f>SUM((J134*0.47)+(K134*0.85)+(L134*1.02)+(M134*1.4)+(N134*0.33)+(O134*0.33)-((0.3*(H134-I134))))</f>
        <v>-0.3</v>
      </c>
      <c r="S134">
        <f t="shared" si="6"/>
        <v>0</v>
      </c>
      <c r="T134" s="1">
        <f t="shared" si="7"/>
        <v>-0.3</v>
      </c>
      <c r="U134" s="2">
        <f t="shared" si="8"/>
        <v>-195</v>
      </c>
    </row>
    <row r="135" spans="1:21" ht="12.75">
      <c r="A135" t="s">
        <v>294</v>
      </c>
      <c r="B135">
        <v>26</v>
      </c>
      <c r="C135" t="s">
        <v>27</v>
      </c>
      <c r="D135" t="s">
        <v>28</v>
      </c>
      <c r="E135" t="s">
        <v>20</v>
      </c>
      <c r="F135">
        <v>1</v>
      </c>
      <c r="G135">
        <v>4</v>
      </c>
      <c r="H135">
        <v>4</v>
      </c>
      <c r="I135">
        <v>1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f>SUM((J135*0.47)+(K135*0.85)+(L135*1.02)+(M135*1.4)+(N135*0.33)+(O135*0.33)-((0.28*(H135-I135))))</f>
        <v>-0.3700000000000001</v>
      </c>
      <c r="S135">
        <f t="shared" si="6"/>
        <v>0</v>
      </c>
      <c r="T135" s="1">
        <f t="shared" si="7"/>
        <v>-0.3700000000000001</v>
      </c>
      <c r="U135" s="2">
        <f t="shared" si="8"/>
        <v>-60.125000000000014</v>
      </c>
    </row>
    <row r="136" spans="1:21" ht="12.75">
      <c r="A136" t="s">
        <v>259</v>
      </c>
      <c r="B136">
        <v>30</v>
      </c>
      <c r="C136" t="s">
        <v>35</v>
      </c>
      <c r="D136" t="s">
        <v>22</v>
      </c>
      <c r="E136" t="s">
        <v>20</v>
      </c>
      <c r="F136">
        <v>3</v>
      </c>
      <c r="G136">
        <v>8</v>
      </c>
      <c r="H136">
        <v>8</v>
      </c>
      <c r="I136">
        <v>2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f>SUM((J136*0.47)+(K136*0.85)+(L136*1.02)+(M136*1.4)+(N136*0.33)+(O136*0.33)-((0.286*(H136-I136))))</f>
        <v>-0.015999999999999792</v>
      </c>
      <c r="S136">
        <f t="shared" si="6"/>
        <v>-0.38</v>
      </c>
      <c r="T136" s="1">
        <f t="shared" si="7"/>
        <v>-0.3959999999999998</v>
      </c>
      <c r="U136" s="2">
        <f t="shared" si="8"/>
        <v>-32.17499999999998</v>
      </c>
    </row>
    <row r="137" spans="1:21" ht="12.75">
      <c r="A137" t="s">
        <v>110</v>
      </c>
      <c r="B137">
        <v>22</v>
      </c>
      <c r="C137" t="s">
        <v>33</v>
      </c>
      <c r="D137" t="s">
        <v>49</v>
      </c>
      <c r="E137" t="s">
        <v>20</v>
      </c>
      <c r="F137">
        <v>61</v>
      </c>
      <c r="G137">
        <v>244</v>
      </c>
      <c r="H137">
        <v>231</v>
      </c>
      <c r="I137">
        <v>64</v>
      </c>
      <c r="J137">
        <v>40</v>
      </c>
      <c r="K137">
        <v>20</v>
      </c>
      <c r="L137">
        <v>1</v>
      </c>
      <c r="M137">
        <v>3</v>
      </c>
      <c r="N137">
        <v>12</v>
      </c>
      <c r="O137">
        <v>0</v>
      </c>
      <c r="P137">
        <v>4</v>
      </c>
      <c r="Q137">
        <v>0</v>
      </c>
      <c r="R137">
        <f>SUM((J137*0.47)+(K137*0.85)+(L137*1.02)+(M137*1.4)+(N137*0.33)+(O137*0.33)-((0.277*(H137-I137))))</f>
        <v>-1.2790000000000106</v>
      </c>
      <c r="S137">
        <f t="shared" si="6"/>
        <v>0.88</v>
      </c>
      <c r="T137" s="1">
        <f t="shared" si="7"/>
        <v>-0.39900000000001057</v>
      </c>
      <c r="U137" s="2">
        <f t="shared" si="8"/>
        <v>-1.062909836065602</v>
      </c>
    </row>
    <row r="138" spans="1:21" ht="12.75">
      <c r="A138" t="s">
        <v>303</v>
      </c>
      <c r="B138">
        <v>27</v>
      </c>
      <c r="C138" t="s">
        <v>58</v>
      </c>
      <c r="D138" t="s">
        <v>45</v>
      </c>
      <c r="E138" t="s">
        <v>20</v>
      </c>
      <c r="F138">
        <v>31</v>
      </c>
      <c r="G138">
        <v>133</v>
      </c>
      <c r="H138">
        <v>121</v>
      </c>
      <c r="I138">
        <v>33</v>
      </c>
      <c r="J138">
        <v>22</v>
      </c>
      <c r="K138">
        <v>6</v>
      </c>
      <c r="L138">
        <v>1</v>
      </c>
      <c r="M138">
        <v>4</v>
      </c>
      <c r="N138">
        <v>10</v>
      </c>
      <c r="O138">
        <v>1</v>
      </c>
      <c r="P138">
        <v>1</v>
      </c>
      <c r="Q138">
        <v>0</v>
      </c>
      <c r="R138">
        <f>SUM((J138*0.47)+(K138*0.85)+(L138*1.02)+(M138*1.4)+(N138*0.33)+(O138*0.33)-((0.3*(H138-I138))))</f>
        <v>-0.7099999999999973</v>
      </c>
      <c r="S138">
        <f t="shared" si="6"/>
        <v>0.22</v>
      </c>
      <c r="T138" s="1">
        <f t="shared" si="7"/>
        <v>-0.4899999999999973</v>
      </c>
      <c r="U138" s="2">
        <f t="shared" si="8"/>
        <v>-2.39473684210525</v>
      </c>
    </row>
    <row r="139" spans="1:21" ht="12.75">
      <c r="A139" t="s">
        <v>98</v>
      </c>
      <c r="B139">
        <v>29</v>
      </c>
      <c r="C139" t="s">
        <v>38</v>
      </c>
      <c r="D139" t="s">
        <v>68</v>
      </c>
      <c r="E139" t="s">
        <v>20</v>
      </c>
      <c r="F139">
        <v>5</v>
      </c>
      <c r="G139">
        <v>8</v>
      </c>
      <c r="H139">
        <v>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3</v>
      </c>
      <c r="O139">
        <v>0</v>
      </c>
      <c r="P139">
        <v>0</v>
      </c>
      <c r="Q139">
        <v>0</v>
      </c>
      <c r="R139">
        <f>SUM((J139*0.47)+(K139*0.85)+(L139*1.02)+(M139*1.4)+(N139*0.33)+(O139*0.33)-((0.297*(H139-I139))))</f>
        <v>-0.4949999999999999</v>
      </c>
      <c r="S139">
        <f t="shared" si="6"/>
        <v>0</v>
      </c>
      <c r="T139" s="1">
        <f t="shared" si="7"/>
        <v>-0.4949999999999999</v>
      </c>
      <c r="U139" s="2">
        <f t="shared" si="8"/>
        <v>-40.21874999999999</v>
      </c>
    </row>
    <row r="140" spans="1:21" ht="12.75">
      <c r="A140" t="s">
        <v>114</v>
      </c>
      <c r="B140">
        <v>28</v>
      </c>
      <c r="C140" t="s">
        <v>37</v>
      </c>
      <c r="D140" t="s">
        <v>19</v>
      </c>
      <c r="E140" t="s">
        <v>20</v>
      </c>
      <c r="F140">
        <v>4</v>
      </c>
      <c r="G140">
        <v>3</v>
      </c>
      <c r="H140">
        <v>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f>SUM((J140*0.47)+(K140*0.85)+(L140*1.02)+(M140*1.4)+(N140*0.33)+(O140*0.33)-((0.28*(H140-I140))))</f>
        <v>-0.56</v>
      </c>
      <c r="S140">
        <f t="shared" si="6"/>
        <v>0</v>
      </c>
      <c r="T140" s="1">
        <f t="shared" si="7"/>
        <v>-0.56</v>
      </c>
      <c r="U140" s="2">
        <f t="shared" si="8"/>
        <v>-121.33333333333334</v>
      </c>
    </row>
    <row r="141" spans="1:21" ht="12.75">
      <c r="A141" t="s">
        <v>71</v>
      </c>
      <c r="B141">
        <v>25</v>
      </c>
      <c r="C141" t="s">
        <v>41</v>
      </c>
      <c r="D141" t="s">
        <v>55</v>
      </c>
      <c r="E141" t="s">
        <v>20</v>
      </c>
      <c r="F141">
        <v>21</v>
      </c>
      <c r="G141">
        <v>71</v>
      </c>
      <c r="H141">
        <v>65</v>
      </c>
      <c r="I141">
        <v>18</v>
      </c>
      <c r="J141">
        <v>15</v>
      </c>
      <c r="K141">
        <v>1</v>
      </c>
      <c r="L141">
        <v>0</v>
      </c>
      <c r="M141">
        <v>2</v>
      </c>
      <c r="N141">
        <v>6</v>
      </c>
      <c r="O141">
        <v>0</v>
      </c>
      <c r="P141">
        <v>0</v>
      </c>
      <c r="Q141">
        <v>1</v>
      </c>
      <c r="R141">
        <f>SUM((J141*0.47)+(K141*0.85)+(L141*1.02)+(M141*1.4)+(N141*0.33)+(O141*0.33)-((0.275*(H141-I141))))</f>
        <v>-0.245000000000001</v>
      </c>
      <c r="S141">
        <f t="shared" si="6"/>
        <v>-0.38</v>
      </c>
      <c r="T141" s="1">
        <f t="shared" si="7"/>
        <v>-0.625000000000001</v>
      </c>
      <c r="U141" s="2">
        <f t="shared" si="8"/>
        <v>-5.721830985915502</v>
      </c>
    </row>
    <row r="142" spans="1:21" ht="12.75">
      <c r="A142" t="s">
        <v>295</v>
      </c>
      <c r="B142">
        <v>32</v>
      </c>
      <c r="C142" t="s">
        <v>38</v>
      </c>
      <c r="D142" t="s">
        <v>52</v>
      </c>
      <c r="E142" t="s">
        <v>20</v>
      </c>
      <c r="F142">
        <v>31</v>
      </c>
      <c r="G142">
        <v>87</v>
      </c>
      <c r="H142">
        <v>75</v>
      </c>
      <c r="I142">
        <v>21</v>
      </c>
      <c r="J142">
        <v>16</v>
      </c>
      <c r="K142">
        <v>5</v>
      </c>
      <c r="L142">
        <v>0</v>
      </c>
      <c r="M142">
        <v>0</v>
      </c>
      <c r="N142">
        <v>8</v>
      </c>
      <c r="O142">
        <v>3</v>
      </c>
      <c r="P142">
        <v>0</v>
      </c>
      <c r="Q142">
        <v>0</v>
      </c>
      <c r="R142">
        <f>SUM((J142*0.47)+(K142*0.85)+(L142*1.02)+(M142*1.4)+(N142*0.33)+(O142*0.33)-((0.297*(H142-I142))))</f>
        <v>-0.6379999999999999</v>
      </c>
      <c r="S142">
        <f t="shared" si="6"/>
        <v>0</v>
      </c>
      <c r="T142" s="1">
        <f t="shared" si="7"/>
        <v>-0.6379999999999999</v>
      </c>
      <c r="U142" s="2">
        <f t="shared" si="8"/>
        <v>-4.766666666666666</v>
      </c>
    </row>
    <row r="143" spans="1:21" ht="12.75">
      <c r="A143" t="s">
        <v>46</v>
      </c>
      <c r="B143">
        <v>25</v>
      </c>
      <c r="C143" t="s">
        <v>25</v>
      </c>
      <c r="D143" t="s">
        <v>19</v>
      </c>
      <c r="E143" t="s">
        <v>20</v>
      </c>
      <c r="F143">
        <v>4</v>
      </c>
      <c r="G143">
        <v>7</v>
      </c>
      <c r="H143">
        <v>6</v>
      </c>
      <c r="I143">
        <v>1</v>
      </c>
      <c r="J143">
        <v>1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f>SUM((J143*0.47)+(K143*0.85)+(L143*1.02)+(M143*1.4)+(N143*0.33)+(O143*0.33)-((0.292*(H143-I143))))</f>
        <v>-0.6599999999999999</v>
      </c>
      <c r="S143">
        <f t="shared" si="6"/>
        <v>0</v>
      </c>
      <c r="T143" s="1">
        <f t="shared" si="7"/>
        <v>-0.6599999999999999</v>
      </c>
      <c r="U143" s="2">
        <f t="shared" si="8"/>
        <v>-61.28571428571428</v>
      </c>
    </row>
    <row r="144" spans="1:21" ht="12.75">
      <c r="A144" t="s">
        <v>42</v>
      </c>
      <c r="B144">
        <v>28</v>
      </c>
      <c r="C144" t="s">
        <v>18</v>
      </c>
      <c r="D144" t="s">
        <v>34</v>
      </c>
      <c r="E144" t="s">
        <v>20</v>
      </c>
      <c r="F144">
        <v>20</v>
      </c>
      <c r="G144">
        <v>43</v>
      </c>
      <c r="H144">
        <v>40</v>
      </c>
      <c r="I144">
        <v>10</v>
      </c>
      <c r="J144">
        <v>7</v>
      </c>
      <c r="K144">
        <v>3</v>
      </c>
      <c r="L144">
        <v>0</v>
      </c>
      <c r="M144">
        <v>0</v>
      </c>
      <c r="N144">
        <v>3</v>
      </c>
      <c r="O144">
        <v>0</v>
      </c>
      <c r="P144">
        <v>6</v>
      </c>
      <c r="Q144">
        <v>1</v>
      </c>
      <c r="R144">
        <f>SUM((J144*0.47)+(K144*0.85)+(L144*1.02)+(M144*1.4)+(N144*0.33)+(O144*0.33)-((0.283*(H144-I144))))</f>
        <v>-1.6599999999999984</v>
      </c>
      <c r="S144">
        <f t="shared" si="6"/>
        <v>0.9400000000000001</v>
      </c>
      <c r="T144" s="1">
        <f t="shared" si="7"/>
        <v>-0.7199999999999983</v>
      </c>
      <c r="U144" s="2">
        <f t="shared" si="8"/>
        <v>-10.883720930232531</v>
      </c>
    </row>
    <row r="145" spans="1:21" ht="12.75">
      <c r="A145" t="s">
        <v>238</v>
      </c>
      <c r="B145">
        <v>30</v>
      </c>
      <c r="C145" t="s">
        <v>58</v>
      </c>
      <c r="D145" t="s">
        <v>34</v>
      </c>
      <c r="E145" t="s">
        <v>20</v>
      </c>
      <c r="F145">
        <v>3</v>
      </c>
      <c r="G145">
        <v>10</v>
      </c>
      <c r="H145">
        <v>9</v>
      </c>
      <c r="I145">
        <v>2</v>
      </c>
      <c r="J145">
        <v>2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f>SUM((J145*0.47)+(K145*0.85)+(L145*1.02)+(M145*1.4)+(N145*0.33)+(O145*0.33)-((0.3*(H145-I145))))</f>
        <v>-0.8300000000000001</v>
      </c>
      <c r="S145">
        <f t="shared" si="6"/>
        <v>0</v>
      </c>
      <c r="T145" s="1">
        <f t="shared" si="7"/>
        <v>-0.8300000000000001</v>
      </c>
      <c r="U145" s="2">
        <f t="shared" si="8"/>
        <v>-53.95</v>
      </c>
    </row>
    <row r="146" spans="1:21" ht="12.75">
      <c r="A146" t="s">
        <v>96</v>
      </c>
      <c r="B146">
        <v>26</v>
      </c>
      <c r="C146" t="s">
        <v>18</v>
      </c>
      <c r="D146" t="s">
        <v>19</v>
      </c>
      <c r="E146" t="s">
        <v>20</v>
      </c>
      <c r="F146">
        <v>1</v>
      </c>
      <c r="G146">
        <v>3</v>
      </c>
      <c r="H146">
        <v>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f>SUM((J146*0.47)+(K146*0.85)+(L146*1.02)+(M146*1.4)+(N146*0.33)+(O146*0.33)-((0.283*(H146-I146))))</f>
        <v>-0.849</v>
      </c>
      <c r="S146">
        <f t="shared" si="6"/>
        <v>0</v>
      </c>
      <c r="T146" s="1">
        <f t="shared" si="7"/>
        <v>-0.849</v>
      </c>
      <c r="U146" s="2">
        <f t="shared" si="8"/>
        <v>-183.95</v>
      </c>
    </row>
    <row r="147" spans="1:21" ht="12.75">
      <c r="A147" t="s">
        <v>23</v>
      </c>
      <c r="B147">
        <v>36</v>
      </c>
      <c r="C147" t="s">
        <v>18</v>
      </c>
      <c r="D147" t="s">
        <v>19</v>
      </c>
      <c r="E147" t="s">
        <v>20</v>
      </c>
      <c r="F147">
        <v>7</v>
      </c>
      <c r="G147">
        <v>22</v>
      </c>
      <c r="H147">
        <v>21</v>
      </c>
      <c r="I147">
        <v>5</v>
      </c>
      <c r="J147">
        <v>4</v>
      </c>
      <c r="K147">
        <v>0</v>
      </c>
      <c r="L147">
        <v>0</v>
      </c>
      <c r="M147">
        <v>1</v>
      </c>
      <c r="N147">
        <v>1</v>
      </c>
      <c r="O147">
        <v>0</v>
      </c>
      <c r="P147">
        <v>0</v>
      </c>
      <c r="Q147">
        <v>0</v>
      </c>
      <c r="R147">
        <f>SUM((J147*0.47)+(K147*0.85)+(L147*1.02)+(M147*1.4)+(N147*0.33)+(O147*0.33)-((0.283*(H147-I147))))</f>
        <v>-0.9179999999999997</v>
      </c>
      <c r="S147">
        <f t="shared" si="6"/>
        <v>0</v>
      </c>
      <c r="T147" s="1">
        <f t="shared" si="7"/>
        <v>-0.9179999999999997</v>
      </c>
      <c r="U147" s="2">
        <f t="shared" si="8"/>
        <v>-27.122727272727268</v>
      </c>
    </row>
    <row r="148" spans="1:21" ht="12.75">
      <c r="A148" t="s">
        <v>32</v>
      </c>
      <c r="B148">
        <v>27</v>
      </c>
      <c r="C148" t="s">
        <v>33</v>
      </c>
      <c r="D148" t="s">
        <v>34</v>
      </c>
      <c r="E148" t="s">
        <v>20</v>
      </c>
      <c r="F148">
        <v>22</v>
      </c>
      <c r="G148">
        <v>58</v>
      </c>
      <c r="H148">
        <v>50</v>
      </c>
      <c r="I148">
        <v>13</v>
      </c>
      <c r="J148">
        <v>11</v>
      </c>
      <c r="K148">
        <v>2</v>
      </c>
      <c r="L148">
        <v>0</v>
      </c>
      <c r="M148">
        <v>0</v>
      </c>
      <c r="N148">
        <v>6</v>
      </c>
      <c r="O148">
        <v>0</v>
      </c>
      <c r="P148">
        <v>2</v>
      </c>
      <c r="Q148">
        <v>0</v>
      </c>
      <c r="R148">
        <f>SUM((J148*0.47)+(K148*0.85)+(L148*1.02)+(M148*1.4)+(N148*0.33)+(O148*0.33)-((0.277*(H148-I148))))</f>
        <v>-1.399000000000001</v>
      </c>
      <c r="S148">
        <f t="shared" si="6"/>
        <v>0.44</v>
      </c>
      <c r="T148" s="1">
        <f t="shared" si="7"/>
        <v>-0.959000000000001</v>
      </c>
      <c r="U148" s="2">
        <f t="shared" si="8"/>
        <v>-10.74741379310346</v>
      </c>
    </row>
    <row r="149" spans="1:21" ht="12.75">
      <c r="A149" t="s">
        <v>113</v>
      </c>
      <c r="B149">
        <v>26</v>
      </c>
      <c r="C149" t="s">
        <v>72</v>
      </c>
      <c r="D149" t="s">
        <v>55</v>
      </c>
      <c r="E149" t="s">
        <v>20</v>
      </c>
      <c r="F149">
        <v>9</v>
      </c>
      <c r="G149">
        <v>30</v>
      </c>
      <c r="H149">
        <v>27</v>
      </c>
      <c r="I149">
        <v>5</v>
      </c>
      <c r="J149">
        <v>3</v>
      </c>
      <c r="K149">
        <v>0</v>
      </c>
      <c r="L149">
        <v>0</v>
      </c>
      <c r="M149">
        <v>2</v>
      </c>
      <c r="N149">
        <v>3</v>
      </c>
      <c r="O149">
        <v>0</v>
      </c>
      <c r="P149">
        <v>0</v>
      </c>
      <c r="Q149">
        <v>0</v>
      </c>
      <c r="R149">
        <f>SUM((J149*0.47)+(K149*0.85)+(L149*1.02)+(M149*1.4)+(N149*0.33)+(O149*0.33)-((0.28*(H149-I149))))</f>
        <v>-0.96</v>
      </c>
      <c r="S149">
        <f t="shared" si="6"/>
        <v>0</v>
      </c>
      <c r="T149" s="1">
        <f t="shared" si="7"/>
        <v>-0.96</v>
      </c>
      <c r="U149" s="2">
        <f t="shared" si="8"/>
        <v>-20.8</v>
      </c>
    </row>
    <row r="150" spans="1:21" ht="12.75">
      <c r="A150" t="s">
        <v>266</v>
      </c>
      <c r="B150">
        <v>27</v>
      </c>
      <c r="C150" t="s">
        <v>41</v>
      </c>
      <c r="D150" t="s">
        <v>49</v>
      </c>
      <c r="E150" t="s">
        <v>20</v>
      </c>
      <c r="F150">
        <v>61</v>
      </c>
      <c r="G150">
        <v>196</v>
      </c>
      <c r="H150">
        <v>178</v>
      </c>
      <c r="I150">
        <v>50</v>
      </c>
      <c r="J150">
        <v>37</v>
      </c>
      <c r="K150">
        <v>10</v>
      </c>
      <c r="L150">
        <v>1</v>
      </c>
      <c r="M150">
        <v>2</v>
      </c>
      <c r="N150">
        <v>12</v>
      </c>
      <c r="O150">
        <v>2</v>
      </c>
      <c r="P150">
        <v>1</v>
      </c>
      <c r="Q150">
        <v>1</v>
      </c>
      <c r="R150">
        <f>SUM((J150*0.47)+(K150*0.85)+(L150*1.02)+(M150*1.4)+(N150*0.33)+(O150*0.33)-((0.275*(H150-I150))))</f>
        <v>-0.8700000000000045</v>
      </c>
      <c r="S150">
        <f t="shared" si="6"/>
        <v>-0.16</v>
      </c>
      <c r="T150" s="1">
        <f t="shared" si="7"/>
        <v>-1.0300000000000045</v>
      </c>
      <c r="U150" s="2">
        <f t="shared" si="8"/>
        <v>-3.4158163265306274</v>
      </c>
    </row>
    <row r="151" spans="1:21" ht="12.75">
      <c r="A151" t="s">
        <v>50</v>
      </c>
      <c r="B151">
        <v>25</v>
      </c>
      <c r="C151" t="s">
        <v>51</v>
      </c>
      <c r="D151" t="s">
        <v>52</v>
      </c>
      <c r="E151" t="s">
        <v>20</v>
      </c>
      <c r="F151">
        <v>5</v>
      </c>
      <c r="G151">
        <v>9</v>
      </c>
      <c r="H151">
        <v>9</v>
      </c>
      <c r="I151">
        <v>2</v>
      </c>
      <c r="J151">
        <v>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f>SUM((J151*0.47)+(K151*0.85)+(L151*1.02)+(M151*1.4)+(N151*0.33)+(O151*0.33)-((0.283*(H151-I151))))</f>
        <v>-1.041</v>
      </c>
      <c r="S151">
        <f t="shared" si="6"/>
        <v>0</v>
      </c>
      <c r="T151" s="1">
        <f t="shared" si="7"/>
        <v>-1.041</v>
      </c>
      <c r="U151" s="2">
        <f t="shared" si="8"/>
        <v>-75.18333333333332</v>
      </c>
    </row>
    <row r="152" spans="1:21" ht="12.75">
      <c r="A152" t="s">
        <v>136</v>
      </c>
      <c r="B152">
        <v>24</v>
      </c>
      <c r="C152" t="s">
        <v>33</v>
      </c>
      <c r="D152" t="s">
        <v>19</v>
      </c>
      <c r="E152" t="s">
        <v>20</v>
      </c>
      <c r="F152">
        <v>106</v>
      </c>
      <c r="G152">
        <v>431</v>
      </c>
      <c r="H152">
        <v>391</v>
      </c>
      <c r="I152">
        <v>112</v>
      </c>
      <c r="J152">
        <v>88</v>
      </c>
      <c r="K152">
        <v>18</v>
      </c>
      <c r="L152">
        <v>1</v>
      </c>
      <c r="M152">
        <v>5</v>
      </c>
      <c r="N152">
        <v>30</v>
      </c>
      <c r="O152">
        <v>7</v>
      </c>
      <c r="P152">
        <v>2</v>
      </c>
      <c r="Q152">
        <v>3</v>
      </c>
      <c r="R152">
        <f>SUM((J152*0.47)+(K152*0.85)+(L152*1.02)+(M152*1.4)+(N152*0.33)+(O152*0.33)-((0.277*(H152-I152))))</f>
        <v>-0.39299999999998647</v>
      </c>
      <c r="S152">
        <f t="shared" si="6"/>
        <v>-0.7000000000000002</v>
      </c>
      <c r="T152" s="1">
        <f t="shared" si="7"/>
        <v>-1.0929999999999866</v>
      </c>
      <c r="U152" s="2">
        <f t="shared" si="8"/>
        <v>-1.6483758700695854</v>
      </c>
    </row>
    <row r="153" spans="1:21" ht="12.75">
      <c r="A153" t="s">
        <v>158</v>
      </c>
      <c r="B153">
        <v>27</v>
      </c>
      <c r="C153" t="s">
        <v>58</v>
      </c>
      <c r="D153" t="s">
        <v>55</v>
      </c>
      <c r="E153" t="s">
        <v>20</v>
      </c>
      <c r="F153">
        <v>15</v>
      </c>
      <c r="G153">
        <v>46</v>
      </c>
      <c r="H153">
        <v>38</v>
      </c>
      <c r="I153">
        <v>6</v>
      </c>
      <c r="J153">
        <v>1</v>
      </c>
      <c r="K153">
        <v>3</v>
      </c>
      <c r="L153">
        <v>0</v>
      </c>
      <c r="M153">
        <v>2</v>
      </c>
      <c r="N153">
        <v>8</v>
      </c>
      <c r="O153">
        <v>0</v>
      </c>
      <c r="P153">
        <v>0</v>
      </c>
      <c r="Q153">
        <v>0</v>
      </c>
      <c r="R153">
        <f>SUM((J153*0.47)+(K153*0.85)+(L153*1.02)+(M153*1.4)+(N153*0.33)+(O153*0.33)-((0.3*(H153-I153))))</f>
        <v>-1.1400000000000006</v>
      </c>
      <c r="S153">
        <f t="shared" si="6"/>
        <v>0</v>
      </c>
      <c r="T153" s="1">
        <f t="shared" si="7"/>
        <v>-1.1400000000000006</v>
      </c>
      <c r="U153" s="2">
        <f t="shared" si="8"/>
        <v>-16.10869565217392</v>
      </c>
    </row>
    <row r="154" spans="1:21" ht="12.75">
      <c r="A154" t="s">
        <v>104</v>
      </c>
      <c r="B154">
        <v>24</v>
      </c>
      <c r="C154" t="s">
        <v>25</v>
      </c>
      <c r="D154" t="s">
        <v>31</v>
      </c>
      <c r="E154" t="s">
        <v>20</v>
      </c>
      <c r="F154">
        <v>1</v>
      </c>
      <c r="G154">
        <v>4</v>
      </c>
      <c r="H154">
        <v>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f>SUM((J154*0.47)+(K154*0.85)+(L154*1.02)+(M154*1.4)+(N154*0.33)+(O154*0.33)-((0.292*(H154-I154))))</f>
        <v>-1.168</v>
      </c>
      <c r="S154">
        <f t="shared" si="6"/>
        <v>0</v>
      </c>
      <c r="T154" s="1">
        <f t="shared" si="7"/>
        <v>-1.168</v>
      </c>
      <c r="U154" s="2">
        <f t="shared" si="8"/>
        <v>-189.79999999999998</v>
      </c>
    </row>
    <row r="155" spans="1:21" ht="12.75">
      <c r="A155" t="s">
        <v>219</v>
      </c>
      <c r="B155">
        <v>34</v>
      </c>
      <c r="C155" t="s">
        <v>58</v>
      </c>
      <c r="D155" t="s">
        <v>55</v>
      </c>
      <c r="E155" t="s">
        <v>20</v>
      </c>
      <c r="F155">
        <v>77</v>
      </c>
      <c r="G155">
        <v>248</v>
      </c>
      <c r="H155">
        <v>220</v>
      </c>
      <c r="I155">
        <v>62</v>
      </c>
      <c r="J155">
        <v>41</v>
      </c>
      <c r="K155">
        <v>19</v>
      </c>
      <c r="L155">
        <v>0</v>
      </c>
      <c r="M155">
        <v>2</v>
      </c>
      <c r="N155">
        <v>20</v>
      </c>
      <c r="O155">
        <v>4</v>
      </c>
      <c r="P155">
        <v>1</v>
      </c>
      <c r="Q155">
        <v>1</v>
      </c>
      <c r="R155">
        <f>SUM((J155*0.47)+(K155*0.85)+(L155*1.02)+(M155*1.4)+(N155*0.33)+(O155*0.33)-((0.3*(H155-I155))))</f>
        <v>-1.259999999999998</v>
      </c>
      <c r="S155">
        <f t="shared" si="6"/>
        <v>-0.16</v>
      </c>
      <c r="T155" s="1">
        <f t="shared" si="7"/>
        <v>-1.419999999999998</v>
      </c>
      <c r="U155" s="2">
        <f t="shared" si="8"/>
        <v>-3.7217741935483817</v>
      </c>
    </row>
    <row r="156" spans="1:21" ht="12.75">
      <c r="A156" t="s">
        <v>250</v>
      </c>
      <c r="B156">
        <v>28</v>
      </c>
      <c r="C156" t="s">
        <v>58</v>
      </c>
      <c r="D156" t="s">
        <v>19</v>
      </c>
      <c r="E156" t="s">
        <v>20</v>
      </c>
      <c r="F156">
        <v>64</v>
      </c>
      <c r="G156">
        <v>259</v>
      </c>
      <c r="H156">
        <v>236</v>
      </c>
      <c r="I156">
        <v>69</v>
      </c>
      <c r="J156">
        <v>49</v>
      </c>
      <c r="K156">
        <v>14</v>
      </c>
      <c r="L156">
        <v>0</v>
      </c>
      <c r="M156">
        <v>6</v>
      </c>
      <c r="N156">
        <v>14</v>
      </c>
      <c r="O156">
        <v>5</v>
      </c>
      <c r="P156">
        <v>1</v>
      </c>
      <c r="Q156">
        <v>3</v>
      </c>
      <c r="R156">
        <f>SUM((J156*0.47)+(K156*0.85)+(L156*1.02)+(M156*1.4)+(N156*0.33)+(O156*0.33)-((0.3*(H156-I156))))</f>
        <v>-0.5000000000000071</v>
      </c>
      <c r="S156">
        <f t="shared" si="6"/>
        <v>-0.9200000000000002</v>
      </c>
      <c r="T156" s="1">
        <f t="shared" si="7"/>
        <v>-1.4200000000000073</v>
      </c>
      <c r="U156" s="2">
        <f t="shared" si="8"/>
        <v>-3.5637065637065817</v>
      </c>
    </row>
    <row r="157" spans="1:21" ht="12.75">
      <c r="A157" t="s">
        <v>198</v>
      </c>
      <c r="B157">
        <v>31</v>
      </c>
      <c r="C157" t="s">
        <v>41</v>
      </c>
      <c r="D157" t="s">
        <v>28</v>
      </c>
      <c r="E157" t="s">
        <v>20</v>
      </c>
      <c r="F157">
        <v>19</v>
      </c>
      <c r="G157">
        <v>68</v>
      </c>
      <c r="H157">
        <v>56</v>
      </c>
      <c r="I157">
        <v>13</v>
      </c>
      <c r="J157">
        <v>9</v>
      </c>
      <c r="K157">
        <v>4</v>
      </c>
      <c r="L157">
        <v>0</v>
      </c>
      <c r="M157">
        <v>0</v>
      </c>
      <c r="N157">
        <v>10</v>
      </c>
      <c r="O157">
        <v>0</v>
      </c>
      <c r="P157">
        <v>1</v>
      </c>
      <c r="Q157">
        <v>2</v>
      </c>
      <c r="R157">
        <f>SUM((J157*0.47)+(K157*0.85)+(L157*1.02)+(M157*1.4)+(N157*0.33)+(O157*0.33)-((0.275*(H157-I157))))</f>
        <v>-0.8950000000000014</v>
      </c>
      <c r="S157">
        <f t="shared" si="6"/>
        <v>-0.54</v>
      </c>
      <c r="T157" s="1">
        <f t="shared" si="7"/>
        <v>-1.4350000000000014</v>
      </c>
      <c r="U157" s="2">
        <f t="shared" si="8"/>
        <v>-13.716911764705896</v>
      </c>
    </row>
    <row r="158" spans="1:21" ht="12.75">
      <c r="A158" t="s">
        <v>178</v>
      </c>
      <c r="B158">
        <v>36</v>
      </c>
      <c r="C158" t="s">
        <v>41</v>
      </c>
      <c r="D158" t="s">
        <v>19</v>
      </c>
      <c r="E158" t="s">
        <v>20</v>
      </c>
      <c r="F158">
        <v>29</v>
      </c>
      <c r="G158">
        <v>80</v>
      </c>
      <c r="H158">
        <v>73</v>
      </c>
      <c r="I158">
        <v>20</v>
      </c>
      <c r="J158">
        <v>16</v>
      </c>
      <c r="K158">
        <v>3</v>
      </c>
      <c r="L158">
        <v>0</v>
      </c>
      <c r="M158">
        <v>1</v>
      </c>
      <c r="N158">
        <v>5</v>
      </c>
      <c r="O158">
        <v>1</v>
      </c>
      <c r="P158">
        <v>0</v>
      </c>
      <c r="Q158">
        <v>1</v>
      </c>
      <c r="R158">
        <f>SUM((J158*0.47)+(K158*0.85)+(L158*1.02)+(M158*1.4)+(N158*0.33)+(O158*0.33)-((0.275*(H158-I158))))</f>
        <v>-1.125</v>
      </c>
      <c r="S158">
        <f t="shared" si="6"/>
        <v>-0.38</v>
      </c>
      <c r="T158" s="1">
        <f t="shared" si="7"/>
        <v>-1.505</v>
      </c>
      <c r="U158" s="2">
        <f t="shared" si="8"/>
        <v>-12.228125</v>
      </c>
    </row>
    <row r="159" spans="1:21" ht="12.75">
      <c r="A159" t="s">
        <v>57</v>
      </c>
      <c r="B159">
        <v>23</v>
      </c>
      <c r="C159" t="s">
        <v>58</v>
      </c>
      <c r="D159" t="s">
        <v>19</v>
      </c>
      <c r="E159" t="s">
        <v>20</v>
      </c>
      <c r="F159">
        <v>13</v>
      </c>
      <c r="G159">
        <v>49</v>
      </c>
      <c r="H159">
        <v>44</v>
      </c>
      <c r="I159">
        <v>10</v>
      </c>
      <c r="J159">
        <v>7</v>
      </c>
      <c r="K159">
        <v>1</v>
      </c>
      <c r="L159">
        <v>0</v>
      </c>
      <c r="M159">
        <v>2</v>
      </c>
      <c r="N159">
        <v>3</v>
      </c>
      <c r="O159">
        <v>2</v>
      </c>
      <c r="P159">
        <v>0</v>
      </c>
      <c r="Q159">
        <v>0</v>
      </c>
      <c r="R159">
        <f>SUM((J159*0.47)+(K159*0.85)+(L159*1.02)+(M159*1.4)+(N159*0.33)+(O159*0.33)-((0.3*(H159-I159))))</f>
        <v>-1.6099999999999994</v>
      </c>
      <c r="S159">
        <f t="shared" si="6"/>
        <v>0</v>
      </c>
      <c r="T159" s="1">
        <f t="shared" si="7"/>
        <v>-1.6099999999999994</v>
      </c>
      <c r="U159" s="2">
        <f t="shared" si="8"/>
        <v>-21.35714285714285</v>
      </c>
    </row>
    <row r="160" spans="1:21" ht="12.75">
      <c r="A160" t="s">
        <v>226</v>
      </c>
      <c r="B160">
        <v>40</v>
      </c>
      <c r="C160" t="s">
        <v>25</v>
      </c>
      <c r="D160" t="s">
        <v>31</v>
      </c>
      <c r="E160" t="s">
        <v>20</v>
      </c>
      <c r="F160">
        <v>97</v>
      </c>
      <c r="G160">
        <v>338</v>
      </c>
      <c r="H160">
        <v>296</v>
      </c>
      <c r="I160">
        <v>75</v>
      </c>
      <c r="J160">
        <v>53</v>
      </c>
      <c r="K160">
        <v>10</v>
      </c>
      <c r="L160">
        <v>1</v>
      </c>
      <c r="M160">
        <v>11</v>
      </c>
      <c r="N160">
        <v>36</v>
      </c>
      <c r="O160">
        <v>4</v>
      </c>
      <c r="P160">
        <v>1</v>
      </c>
      <c r="Q160">
        <v>1</v>
      </c>
      <c r="R160">
        <f>SUM((J160*0.47)+(K160*0.85)+(L160*1.02)+(M160*1.4)+(N160*0.33)+(O160*0.33)-((0.292*(H160-I160))))</f>
        <v>-1.5019999999999953</v>
      </c>
      <c r="S160">
        <f t="shared" si="6"/>
        <v>-0.16</v>
      </c>
      <c r="T160" s="1">
        <f t="shared" si="7"/>
        <v>-1.6619999999999953</v>
      </c>
      <c r="U160" s="2">
        <f t="shared" si="8"/>
        <v>-3.196153846153837</v>
      </c>
    </row>
    <row r="161" spans="1:21" ht="12.75">
      <c r="A161" t="s">
        <v>160</v>
      </c>
      <c r="B161">
        <v>25</v>
      </c>
      <c r="C161" t="s">
        <v>72</v>
      </c>
      <c r="D161" t="s">
        <v>22</v>
      </c>
      <c r="E161" t="s">
        <v>20</v>
      </c>
      <c r="F161">
        <v>3</v>
      </c>
      <c r="G161">
        <v>6</v>
      </c>
      <c r="H161">
        <v>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f>SUM((J161*0.47)+(K161*0.85)+(L161*1.02)+(M161*1.4)+(N161*0.33)+(O161*0.33)-((0.28*(H161-I161))))</f>
        <v>-1.6800000000000002</v>
      </c>
      <c r="S161">
        <f t="shared" si="6"/>
        <v>0</v>
      </c>
      <c r="T161" s="1">
        <f t="shared" si="7"/>
        <v>-1.6800000000000002</v>
      </c>
      <c r="U161" s="2">
        <f t="shared" si="8"/>
        <v>-182.00000000000003</v>
      </c>
    </row>
    <row r="162" spans="1:21" ht="12.75">
      <c r="A162" t="s">
        <v>210</v>
      </c>
      <c r="B162">
        <v>30</v>
      </c>
      <c r="C162" t="s">
        <v>33</v>
      </c>
      <c r="D162" t="s">
        <v>45</v>
      </c>
      <c r="E162" t="s">
        <v>20</v>
      </c>
      <c r="F162">
        <v>23</v>
      </c>
      <c r="G162">
        <v>95</v>
      </c>
      <c r="H162">
        <v>89</v>
      </c>
      <c r="I162">
        <v>22</v>
      </c>
      <c r="J162">
        <v>13</v>
      </c>
      <c r="K162">
        <v>7</v>
      </c>
      <c r="L162">
        <v>0</v>
      </c>
      <c r="M162">
        <v>2</v>
      </c>
      <c r="N162">
        <v>6</v>
      </c>
      <c r="O162">
        <v>0</v>
      </c>
      <c r="P162">
        <v>0</v>
      </c>
      <c r="Q162">
        <v>0</v>
      </c>
      <c r="R162">
        <f>SUM((J162*0.47)+(K162*0.85)+(L162*1.02)+(M162*1.4)+(N162*0.33)+(O162*0.33)-((0.277*(H162-I162))))</f>
        <v>-1.7190000000000012</v>
      </c>
      <c r="S162">
        <f t="shared" si="6"/>
        <v>0</v>
      </c>
      <c r="T162" s="1">
        <f t="shared" si="7"/>
        <v>-1.7190000000000012</v>
      </c>
      <c r="U162" s="2">
        <f t="shared" si="8"/>
        <v>-11.76157894736843</v>
      </c>
    </row>
    <row r="163" spans="1:21" ht="12.75">
      <c r="A163" t="s">
        <v>100</v>
      </c>
      <c r="B163">
        <v>25</v>
      </c>
      <c r="C163" t="s">
        <v>33</v>
      </c>
      <c r="D163" t="s">
        <v>34</v>
      </c>
      <c r="E163" t="s">
        <v>20</v>
      </c>
      <c r="F163">
        <v>3</v>
      </c>
      <c r="G163">
        <v>13</v>
      </c>
      <c r="H163">
        <v>10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3</v>
      </c>
      <c r="O163">
        <v>0</v>
      </c>
      <c r="P163">
        <v>0</v>
      </c>
      <c r="Q163">
        <v>0</v>
      </c>
      <c r="R163">
        <f>SUM((J163*0.47)+(K163*0.85)+(L163*1.02)+(M163*1.4)+(N163*0.33)+(O163*0.33)-((0.277*(H163-I163))))</f>
        <v>-1.7800000000000005</v>
      </c>
      <c r="S163">
        <f t="shared" si="6"/>
        <v>0</v>
      </c>
      <c r="T163" s="1">
        <f t="shared" si="7"/>
        <v>-1.7800000000000005</v>
      </c>
      <c r="U163" s="2">
        <f t="shared" si="8"/>
        <v>-89.00000000000001</v>
      </c>
    </row>
    <row r="164" spans="1:21" ht="12.75">
      <c r="A164" t="s">
        <v>48</v>
      </c>
      <c r="B164">
        <v>26</v>
      </c>
      <c r="C164" t="s">
        <v>35</v>
      </c>
      <c r="D164" t="s">
        <v>49</v>
      </c>
      <c r="E164" t="s">
        <v>20</v>
      </c>
      <c r="F164">
        <v>14</v>
      </c>
      <c r="G164">
        <v>44</v>
      </c>
      <c r="H164">
        <v>42</v>
      </c>
      <c r="I164">
        <v>13</v>
      </c>
      <c r="J164">
        <v>13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f>SUM((J164*0.47)+(K164*0.85)+(L164*1.02)+(M164*1.4)+(N164*0.33)+(O164*0.33)-((0.286*(H164-I164))))</f>
        <v>-1.8539999999999992</v>
      </c>
      <c r="S164">
        <f t="shared" si="6"/>
        <v>0</v>
      </c>
      <c r="T164" s="1">
        <f t="shared" si="7"/>
        <v>-1.8539999999999992</v>
      </c>
      <c r="U164" s="2">
        <f t="shared" si="8"/>
        <v>-27.38863636363635</v>
      </c>
    </row>
    <row r="165" spans="1:21" ht="12.75">
      <c r="A165" t="s">
        <v>313</v>
      </c>
      <c r="B165">
        <v>30</v>
      </c>
      <c r="C165" t="s">
        <v>25</v>
      </c>
      <c r="D165" t="s">
        <v>34</v>
      </c>
      <c r="E165" t="s">
        <v>20</v>
      </c>
      <c r="F165">
        <v>35</v>
      </c>
      <c r="G165">
        <v>100</v>
      </c>
      <c r="H165">
        <v>86</v>
      </c>
      <c r="I165">
        <v>20</v>
      </c>
      <c r="J165">
        <v>11</v>
      </c>
      <c r="K165">
        <v>8</v>
      </c>
      <c r="L165">
        <v>1</v>
      </c>
      <c r="M165">
        <v>0</v>
      </c>
      <c r="N165">
        <v>12</v>
      </c>
      <c r="O165">
        <v>0</v>
      </c>
      <c r="P165">
        <v>2</v>
      </c>
      <c r="Q165">
        <v>0</v>
      </c>
      <c r="R165">
        <f>SUM((J165*0.47)+(K165*0.85)+(L165*1.02)+(M165*1.4)+(N165*0.33)+(O165*0.33)-((0.292*(H165-I165))))</f>
        <v>-2.321999999999999</v>
      </c>
      <c r="S165">
        <f t="shared" si="6"/>
        <v>0.44</v>
      </c>
      <c r="T165" s="1">
        <f t="shared" si="7"/>
        <v>-1.8819999999999992</v>
      </c>
      <c r="U165" s="2">
        <f t="shared" si="8"/>
        <v>-12.232999999999995</v>
      </c>
    </row>
    <row r="166" spans="1:21" ht="12.75">
      <c r="A166" t="s">
        <v>83</v>
      </c>
      <c r="B166">
        <v>24</v>
      </c>
      <c r="C166" t="s">
        <v>24</v>
      </c>
      <c r="D166" t="s">
        <v>34</v>
      </c>
      <c r="E166" t="s">
        <v>20</v>
      </c>
      <c r="F166">
        <v>10</v>
      </c>
      <c r="G166">
        <v>28</v>
      </c>
      <c r="H166">
        <v>24</v>
      </c>
      <c r="I166">
        <v>5</v>
      </c>
      <c r="J166">
        <v>5</v>
      </c>
      <c r="K166">
        <v>0</v>
      </c>
      <c r="L166">
        <v>0</v>
      </c>
      <c r="M166">
        <v>0</v>
      </c>
      <c r="N166">
        <v>3</v>
      </c>
      <c r="O166">
        <v>0</v>
      </c>
      <c r="P166">
        <v>0</v>
      </c>
      <c r="Q166">
        <v>0</v>
      </c>
      <c r="R166">
        <f>SUM((J166*0.47)+(K166*0.85)+(L166*1.02)+(M166*1.4)+(N166*0.33)+(O166*0.33)-((0.28*(H166-I166))))</f>
        <v>-1.9800000000000004</v>
      </c>
      <c r="S166">
        <f t="shared" si="6"/>
        <v>0</v>
      </c>
      <c r="T166" s="1">
        <f t="shared" si="7"/>
        <v>-1.9800000000000004</v>
      </c>
      <c r="U166" s="2">
        <f t="shared" si="8"/>
        <v>-45.96428571428572</v>
      </c>
    </row>
    <row r="167" spans="1:21" ht="12.75">
      <c r="A167" t="s">
        <v>269</v>
      </c>
      <c r="B167">
        <v>33</v>
      </c>
      <c r="C167" t="s">
        <v>25</v>
      </c>
      <c r="D167" t="s">
        <v>52</v>
      </c>
      <c r="E167" t="s">
        <v>20</v>
      </c>
      <c r="F167">
        <v>2</v>
      </c>
      <c r="G167">
        <v>7</v>
      </c>
      <c r="H167">
        <v>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f>SUM((J167*0.47)+(K167*0.85)+(L167*1.02)+(M167*1.4)+(N167*0.33)+(O167*0.33)-((0.292*(H167-I167))))</f>
        <v>-2.044</v>
      </c>
      <c r="S167">
        <f t="shared" si="6"/>
        <v>0</v>
      </c>
      <c r="T167" s="1">
        <f t="shared" si="7"/>
        <v>-2.044</v>
      </c>
      <c r="U167" s="2">
        <f t="shared" si="8"/>
        <v>-189.79999999999998</v>
      </c>
    </row>
    <row r="168" spans="1:21" ht="12.75">
      <c r="A168" t="s">
        <v>119</v>
      </c>
      <c r="B168">
        <v>28</v>
      </c>
      <c r="C168" t="s">
        <v>38</v>
      </c>
      <c r="D168" t="s">
        <v>34</v>
      </c>
      <c r="E168" t="s">
        <v>20</v>
      </c>
      <c r="F168">
        <v>3</v>
      </c>
      <c r="G168">
        <v>9</v>
      </c>
      <c r="H168">
        <v>8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f>SUM((J168*0.47)+(K168*0.85)+(L168*1.02)+(M168*1.4)+(N168*0.33)+(O168*0.33)-((0.297*(H168-I168))))</f>
        <v>-2.046</v>
      </c>
      <c r="S168">
        <f t="shared" si="6"/>
        <v>0</v>
      </c>
      <c r="T168" s="1">
        <f t="shared" si="7"/>
        <v>-2.046</v>
      </c>
      <c r="U168" s="2">
        <f t="shared" si="8"/>
        <v>-147.76666666666665</v>
      </c>
    </row>
    <row r="169" spans="1:21" ht="12.75">
      <c r="A169" t="s">
        <v>251</v>
      </c>
      <c r="B169">
        <v>25</v>
      </c>
      <c r="C169" t="s">
        <v>53</v>
      </c>
      <c r="D169" t="s">
        <v>45</v>
      </c>
      <c r="E169" t="s">
        <v>20</v>
      </c>
      <c r="F169">
        <v>8</v>
      </c>
      <c r="G169">
        <v>25</v>
      </c>
      <c r="H169">
        <v>22</v>
      </c>
      <c r="I169">
        <v>4</v>
      </c>
      <c r="J169">
        <v>3</v>
      </c>
      <c r="K169">
        <v>1</v>
      </c>
      <c r="L169">
        <v>0</v>
      </c>
      <c r="M169">
        <v>0</v>
      </c>
      <c r="N169">
        <v>3</v>
      </c>
      <c r="O169">
        <v>0</v>
      </c>
      <c r="P169">
        <v>0</v>
      </c>
      <c r="Q169">
        <v>0</v>
      </c>
      <c r="R169">
        <f>SUM((J169*0.47)+(K169*0.85)+(L169*1.02)+(M169*1.4)+(N169*0.33)+(O169*0.33)-((0.295*(H169-I169))))</f>
        <v>-2.0599999999999996</v>
      </c>
      <c r="S169">
        <f t="shared" si="6"/>
        <v>0</v>
      </c>
      <c r="T169" s="1">
        <f t="shared" si="7"/>
        <v>-2.0599999999999996</v>
      </c>
      <c r="U169" s="2">
        <f t="shared" si="8"/>
        <v>-53.559999999999995</v>
      </c>
    </row>
    <row r="170" spans="1:21" ht="12.75">
      <c r="A170" t="s">
        <v>223</v>
      </c>
      <c r="B170">
        <v>36</v>
      </c>
      <c r="C170" t="s">
        <v>58</v>
      </c>
      <c r="D170" t="s">
        <v>19</v>
      </c>
      <c r="E170" t="s">
        <v>20</v>
      </c>
      <c r="F170">
        <v>6</v>
      </c>
      <c r="G170">
        <v>22</v>
      </c>
      <c r="H170">
        <v>20</v>
      </c>
      <c r="I170">
        <v>4</v>
      </c>
      <c r="J170">
        <v>4</v>
      </c>
      <c r="K170">
        <v>0</v>
      </c>
      <c r="L170">
        <v>0</v>
      </c>
      <c r="M170">
        <v>0</v>
      </c>
      <c r="N170">
        <v>2</v>
      </c>
      <c r="O170">
        <v>0</v>
      </c>
      <c r="P170">
        <v>0</v>
      </c>
      <c r="Q170">
        <v>0</v>
      </c>
      <c r="R170">
        <f>SUM((J170*0.47)+(K170*0.85)+(L170*1.02)+(M170*1.4)+(N170*0.33)+(O170*0.33)-((0.3*(H170-I170))))</f>
        <v>-2.26</v>
      </c>
      <c r="S170">
        <f t="shared" si="6"/>
        <v>0</v>
      </c>
      <c r="T170" s="1">
        <f t="shared" si="7"/>
        <v>-2.26</v>
      </c>
      <c r="U170" s="2">
        <f t="shared" si="8"/>
        <v>-66.77272727272727</v>
      </c>
    </row>
    <row r="171" spans="1:21" ht="12.75">
      <c r="A171" t="s">
        <v>264</v>
      </c>
      <c r="B171">
        <v>32</v>
      </c>
      <c r="C171" t="s">
        <v>25</v>
      </c>
      <c r="D171" t="s">
        <v>19</v>
      </c>
      <c r="E171" t="s">
        <v>20</v>
      </c>
      <c r="F171">
        <v>75</v>
      </c>
      <c r="G171">
        <v>280</v>
      </c>
      <c r="H171">
        <v>261</v>
      </c>
      <c r="I171">
        <v>69</v>
      </c>
      <c r="J171">
        <v>42</v>
      </c>
      <c r="K171">
        <v>17</v>
      </c>
      <c r="L171">
        <v>0</v>
      </c>
      <c r="M171">
        <v>10</v>
      </c>
      <c r="N171">
        <v>12</v>
      </c>
      <c r="O171">
        <v>5</v>
      </c>
      <c r="P171">
        <v>0</v>
      </c>
      <c r="Q171">
        <v>0</v>
      </c>
      <c r="R171">
        <f>SUM((J171*0.47)+(K171*0.85)+(L171*1.02)+(M171*1.4)+(N171*0.33)+(O171*0.33)-((0.292*(H171-I171))))</f>
        <v>-2.263999999999996</v>
      </c>
      <c r="S171">
        <f t="shared" si="6"/>
        <v>0</v>
      </c>
      <c r="T171" s="1">
        <f t="shared" si="7"/>
        <v>-2.263999999999996</v>
      </c>
      <c r="U171" s="2">
        <f t="shared" si="8"/>
        <v>-5.255714285714276</v>
      </c>
    </row>
    <row r="172" spans="1:21" ht="12.75">
      <c r="A172" t="s">
        <v>169</v>
      </c>
      <c r="B172">
        <v>24</v>
      </c>
      <c r="C172" t="s">
        <v>37</v>
      </c>
      <c r="D172" t="s">
        <v>52</v>
      </c>
      <c r="E172" t="s">
        <v>20</v>
      </c>
      <c r="F172">
        <v>72</v>
      </c>
      <c r="G172">
        <v>279</v>
      </c>
      <c r="H172">
        <v>259</v>
      </c>
      <c r="I172">
        <v>74</v>
      </c>
      <c r="J172">
        <v>55</v>
      </c>
      <c r="K172">
        <v>12</v>
      </c>
      <c r="L172">
        <v>4</v>
      </c>
      <c r="M172">
        <v>3</v>
      </c>
      <c r="N172">
        <v>11</v>
      </c>
      <c r="O172">
        <v>3</v>
      </c>
      <c r="P172">
        <v>6</v>
      </c>
      <c r="Q172">
        <v>2</v>
      </c>
      <c r="R172">
        <f>SUM((J172*0.47)+(K172*0.85)+(L172*1.02)+(M172*1.4)+(N172*0.33)+(O172*0.33)-((0.28*(H172-I172))))</f>
        <v>-2.8500000000000014</v>
      </c>
      <c r="S172">
        <f t="shared" si="6"/>
        <v>0.56</v>
      </c>
      <c r="T172" s="1">
        <f t="shared" si="7"/>
        <v>-2.2900000000000014</v>
      </c>
      <c r="U172" s="2">
        <f t="shared" si="8"/>
        <v>-5.335125448028677</v>
      </c>
    </row>
    <row r="173" spans="1:21" ht="12.75">
      <c r="A173" t="s">
        <v>139</v>
      </c>
      <c r="B173">
        <v>26</v>
      </c>
      <c r="C173" t="s">
        <v>27</v>
      </c>
      <c r="D173" t="s">
        <v>34</v>
      </c>
      <c r="E173" t="s">
        <v>20</v>
      </c>
      <c r="F173">
        <v>107</v>
      </c>
      <c r="G173">
        <v>482</v>
      </c>
      <c r="H173">
        <v>443</v>
      </c>
      <c r="I173">
        <v>121</v>
      </c>
      <c r="J173">
        <v>91</v>
      </c>
      <c r="K173">
        <v>12</v>
      </c>
      <c r="L173">
        <v>10</v>
      </c>
      <c r="M173">
        <v>8</v>
      </c>
      <c r="N173">
        <v>30</v>
      </c>
      <c r="O173">
        <v>2</v>
      </c>
      <c r="P173">
        <v>25</v>
      </c>
      <c r="Q173">
        <v>7</v>
      </c>
      <c r="R173">
        <f>SUM((J173*0.47)+(K173*0.85)+(L173*1.02)+(M173*1.4)+(N173*0.33)+(O173*0.33)-((0.28*(H173-I173))))</f>
        <v>-5.230000000000004</v>
      </c>
      <c r="S173">
        <f t="shared" si="6"/>
        <v>2.84</v>
      </c>
      <c r="T173" s="1">
        <f t="shared" si="7"/>
        <v>-2.390000000000004</v>
      </c>
      <c r="U173" s="2">
        <f t="shared" si="8"/>
        <v>-3.2230290456431594</v>
      </c>
    </row>
    <row r="174" spans="1:21" ht="12.75">
      <c r="A174" t="s">
        <v>133</v>
      </c>
      <c r="B174">
        <v>27</v>
      </c>
      <c r="C174" t="s">
        <v>27</v>
      </c>
      <c r="D174" t="s">
        <v>31</v>
      </c>
      <c r="E174" t="s">
        <v>20</v>
      </c>
      <c r="F174">
        <v>68</v>
      </c>
      <c r="G174">
        <v>166</v>
      </c>
      <c r="H174">
        <v>143</v>
      </c>
      <c r="I174">
        <v>26</v>
      </c>
      <c r="J174">
        <v>13</v>
      </c>
      <c r="K174">
        <v>4</v>
      </c>
      <c r="L174">
        <v>1</v>
      </c>
      <c r="M174">
        <v>8</v>
      </c>
      <c r="N174">
        <v>15</v>
      </c>
      <c r="O174">
        <v>7</v>
      </c>
      <c r="P174">
        <v>8</v>
      </c>
      <c r="Q174">
        <v>1</v>
      </c>
      <c r="R174">
        <f>SUM((J174*0.47)+(K174*0.85)+(L174*1.02)+(M174*1.4)+(N174*0.33)+(O174*0.33)-((0.28*(H174-I174))))</f>
        <v>-3.7700000000000102</v>
      </c>
      <c r="S174">
        <f t="shared" si="6"/>
        <v>1.38</v>
      </c>
      <c r="T174" s="1">
        <f t="shared" si="7"/>
        <v>-2.3900000000000103</v>
      </c>
      <c r="U174" s="2">
        <f t="shared" si="8"/>
        <v>-9.3584337349398</v>
      </c>
    </row>
    <row r="175" spans="1:21" ht="12.75">
      <c r="A175" t="s">
        <v>95</v>
      </c>
      <c r="B175">
        <v>22</v>
      </c>
      <c r="C175" t="s">
        <v>27</v>
      </c>
      <c r="D175" t="s">
        <v>52</v>
      </c>
      <c r="E175" t="s">
        <v>20</v>
      </c>
      <c r="F175">
        <v>4</v>
      </c>
      <c r="G175">
        <v>11</v>
      </c>
      <c r="H175">
        <v>10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f>SUM((J175*0.47)+(K175*0.85)+(L175*1.02)+(M175*1.4)+(N175*0.33)+(O175*0.33)-((0.28*(H175-I175))))</f>
        <v>-2.47</v>
      </c>
      <c r="S175">
        <f t="shared" si="6"/>
        <v>0</v>
      </c>
      <c r="T175" s="1">
        <f t="shared" si="7"/>
        <v>-2.47</v>
      </c>
      <c r="U175" s="2">
        <f t="shared" si="8"/>
        <v>-145.95454545454547</v>
      </c>
    </row>
    <row r="176" spans="1:21" ht="12.75">
      <c r="A176" t="s">
        <v>92</v>
      </c>
      <c r="B176">
        <v>26</v>
      </c>
      <c r="C176" t="s">
        <v>30</v>
      </c>
      <c r="D176" t="s">
        <v>52</v>
      </c>
      <c r="E176" t="s">
        <v>20</v>
      </c>
      <c r="F176">
        <v>27</v>
      </c>
      <c r="G176">
        <v>90</v>
      </c>
      <c r="H176">
        <v>83</v>
      </c>
      <c r="I176">
        <v>22</v>
      </c>
      <c r="J176">
        <v>16</v>
      </c>
      <c r="K176">
        <v>6</v>
      </c>
      <c r="L176">
        <v>0</v>
      </c>
      <c r="M176">
        <v>0</v>
      </c>
      <c r="N176">
        <v>5</v>
      </c>
      <c r="O176">
        <v>0</v>
      </c>
      <c r="P176">
        <v>4</v>
      </c>
      <c r="Q176">
        <v>1</v>
      </c>
      <c r="R176">
        <f>SUM((J176*0.47)+(K176*0.85)+(L176*1.02)+(M176*1.4)+(N176*0.33)+(O176*0.33)-((0.283*(H176-I176))))</f>
        <v>-2.9929999999999986</v>
      </c>
      <c r="S176">
        <f t="shared" si="6"/>
        <v>0.5</v>
      </c>
      <c r="T176" s="1">
        <f t="shared" si="7"/>
        <v>-2.4929999999999986</v>
      </c>
      <c r="U176" s="2">
        <f t="shared" si="8"/>
        <v>-18.004999999999992</v>
      </c>
    </row>
    <row r="177" spans="1:21" ht="12.75">
      <c r="A177" t="s">
        <v>105</v>
      </c>
      <c r="B177">
        <v>25</v>
      </c>
      <c r="C177" t="s">
        <v>37</v>
      </c>
      <c r="D177" t="s">
        <v>45</v>
      </c>
      <c r="E177" t="s">
        <v>20</v>
      </c>
      <c r="F177">
        <v>4</v>
      </c>
      <c r="G177">
        <v>13</v>
      </c>
      <c r="H177">
        <v>13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f>SUM((J177*0.47)+(K177*0.85)+(L177*1.02)+(M177*1.4)+(N177*0.33)+(O177*0.33)-((0.28*(H177-I177))))</f>
        <v>-2.5100000000000002</v>
      </c>
      <c r="S177">
        <f t="shared" si="6"/>
        <v>0</v>
      </c>
      <c r="T177" s="1">
        <f t="shared" si="7"/>
        <v>-2.5100000000000002</v>
      </c>
      <c r="U177" s="2">
        <f t="shared" si="8"/>
        <v>-125.50000000000001</v>
      </c>
    </row>
    <row r="178" spans="1:21" ht="12.75">
      <c r="A178" t="s">
        <v>281</v>
      </c>
      <c r="B178">
        <v>25</v>
      </c>
      <c r="C178" t="s">
        <v>35</v>
      </c>
      <c r="D178" t="s">
        <v>52</v>
      </c>
      <c r="E178" t="s">
        <v>20</v>
      </c>
      <c r="F178">
        <v>42</v>
      </c>
      <c r="G178">
        <v>109</v>
      </c>
      <c r="H178">
        <v>100</v>
      </c>
      <c r="I178">
        <v>29</v>
      </c>
      <c r="J178">
        <v>26</v>
      </c>
      <c r="K178">
        <v>2</v>
      </c>
      <c r="L178">
        <v>1</v>
      </c>
      <c r="M178">
        <v>0</v>
      </c>
      <c r="N178">
        <v>9</v>
      </c>
      <c r="O178">
        <v>0</v>
      </c>
      <c r="P178">
        <v>1</v>
      </c>
      <c r="Q178">
        <v>1</v>
      </c>
      <c r="R178">
        <f>SUM((J178*0.47)+(K178*0.85)+(L178*1.02)+(M178*1.4)+(N178*0.33)+(O178*0.33)-((0.286*(H178-I178))))</f>
        <v>-2.396000000000001</v>
      </c>
      <c r="S178">
        <f t="shared" si="6"/>
        <v>-0.16</v>
      </c>
      <c r="T178" s="1">
        <f t="shared" si="7"/>
        <v>-2.556000000000001</v>
      </c>
      <c r="U178" s="2">
        <f t="shared" si="8"/>
        <v>-15.24220183486239</v>
      </c>
    </row>
    <row r="179" spans="1:21" ht="12.75">
      <c r="A179" t="s">
        <v>276</v>
      </c>
      <c r="B179">
        <v>27</v>
      </c>
      <c r="C179" t="s">
        <v>37</v>
      </c>
      <c r="D179" t="s">
        <v>28</v>
      </c>
      <c r="E179" t="s">
        <v>20</v>
      </c>
      <c r="F179">
        <v>44</v>
      </c>
      <c r="G179">
        <v>86</v>
      </c>
      <c r="H179">
        <v>65</v>
      </c>
      <c r="I179">
        <v>12</v>
      </c>
      <c r="J179">
        <v>9</v>
      </c>
      <c r="K179">
        <v>3</v>
      </c>
      <c r="L179">
        <v>0</v>
      </c>
      <c r="M179">
        <v>0</v>
      </c>
      <c r="N179">
        <v>16</v>
      </c>
      <c r="O179">
        <v>0</v>
      </c>
      <c r="P179">
        <v>1</v>
      </c>
      <c r="Q179">
        <v>0</v>
      </c>
      <c r="R179">
        <f>SUM((J179*0.47)+(K179*0.85)+(L179*1.02)+(M179*1.4)+(N179*0.33)+(O179*0.33)-((0.28*(H179-I179))))</f>
        <v>-2.780000000000003</v>
      </c>
      <c r="S179">
        <f t="shared" si="6"/>
        <v>0.22</v>
      </c>
      <c r="T179" s="1">
        <f t="shared" si="7"/>
        <v>-2.5600000000000027</v>
      </c>
      <c r="U179" s="2">
        <f t="shared" si="8"/>
        <v>-19.348837209302346</v>
      </c>
    </row>
    <row r="180" spans="1:21" ht="12.75">
      <c r="A180" t="s">
        <v>270</v>
      </c>
      <c r="B180">
        <v>31</v>
      </c>
      <c r="C180" t="s">
        <v>72</v>
      </c>
      <c r="D180" t="s">
        <v>31</v>
      </c>
      <c r="E180" t="s">
        <v>20</v>
      </c>
      <c r="F180">
        <v>46</v>
      </c>
      <c r="G180">
        <v>188</v>
      </c>
      <c r="H180">
        <v>157</v>
      </c>
      <c r="I180">
        <v>34</v>
      </c>
      <c r="J180">
        <v>21</v>
      </c>
      <c r="K180">
        <v>9</v>
      </c>
      <c r="L180">
        <v>0</v>
      </c>
      <c r="M180">
        <v>4</v>
      </c>
      <c r="N180">
        <v>23</v>
      </c>
      <c r="O180">
        <v>4</v>
      </c>
      <c r="P180">
        <v>1</v>
      </c>
      <c r="Q180">
        <v>1</v>
      </c>
      <c r="R180">
        <f>SUM((J180*0.47)+(K180*0.85)+(L180*1.02)+(M180*1.4)+(N180*0.33)+(O180*0.33)-((0.28*(H180-I180))))</f>
        <v>-2.410000000000011</v>
      </c>
      <c r="S180">
        <f t="shared" si="6"/>
        <v>-0.16</v>
      </c>
      <c r="T180" s="1">
        <f t="shared" si="7"/>
        <v>-2.570000000000011</v>
      </c>
      <c r="U180" s="2">
        <f t="shared" si="8"/>
        <v>-8.885638297872378</v>
      </c>
    </row>
    <row r="181" spans="1:21" ht="12.75">
      <c r="A181" t="s">
        <v>164</v>
      </c>
      <c r="B181">
        <v>38</v>
      </c>
      <c r="C181" t="s">
        <v>53</v>
      </c>
      <c r="D181" t="s">
        <v>49</v>
      </c>
      <c r="E181" t="s">
        <v>20</v>
      </c>
      <c r="F181">
        <v>7</v>
      </c>
      <c r="G181">
        <v>26</v>
      </c>
      <c r="H181">
        <v>24</v>
      </c>
      <c r="I181">
        <v>5</v>
      </c>
      <c r="J181">
        <v>5</v>
      </c>
      <c r="K181">
        <v>0</v>
      </c>
      <c r="L181">
        <v>0</v>
      </c>
      <c r="M181">
        <v>0</v>
      </c>
      <c r="N181">
        <v>1</v>
      </c>
      <c r="O181">
        <v>1</v>
      </c>
      <c r="P181">
        <v>0</v>
      </c>
      <c r="Q181">
        <v>0</v>
      </c>
      <c r="R181">
        <f>SUM((J181*0.47)+(K181*0.85)+(L181*1.02)+(M181*1.4)+(N181*0.33)+(O181*0.33)-((0.295*(H181-I181))))</f>
        <v>-2.5949999999999998</v>
      </c>
      <c r="S181">
        <f t="shared" si="6"/>
        <v>0</v>
      </c>
      <c r="T181" s="1">
        <f t="shared" si="7"/>
        <v>-2.5949999999999998</v>
      </c>
      <c r="U181" s="2">
        <f t="shared" si="8"/>
        <v>-64.87499999999999</v>
      </c>
    </row>
    <row r="182" spans="1:21" ht="12.75">
      <c r="A182" t="s">
        <v>222</v>
      </c>
      <c r="B182">
        <v>31</v>
      </c>
      <c r="C182" t="s">
        <v>58</v>
      </c>
      <c r="D182" t="s">
        <v>52</v>
      </c>
      <c r="E182" t="s">
        <v>20</v>
      </c>
      <c r="F182">
        <v>114</v>
      </c>
      <c r="G182">
        <v>523</v>
      </c>
      <c r="H182">
        <v>478</v>
      </c>
      <c r="I182">
        <v>137</v>
      </c>
      <c r="J182">
        <v>98</v>
      </c>
      <c r="K182">
        <v>27</v>
      </c>
      <c r="L182">
        <v>2</v>
      </c>
      <c r="M182">
        <v>10</v>
      </c>
      <c r="N182">
        <v>38</v>
      </c>
      <c r="O182">
        <v>1</v>
      </c>
      <c r="P182">
        <v>8</v>
      </c>
      <c r="Q182">
        <v>0</v>
      </c>
      <c r="R182">
        <f>SUM((J182*0.47)+(K182*0.85)+(L182*1.02)+(M182*1.4)+(N182*0.33)+(O182*0.33)-((0.3*(H182-I182))))</f>
        <v>-4.3799999999999955</v>
      </c>
      <c r="S182">
        <f t="shared" si="6"/>
        <v>1.76</v>
      </c>
      <c r="T182" s="1">
        <f t="shared" si="7"/>
        <v>-2.6199999999999957</v>
      </c>
      <c r="U182" s="2">
        <f t="shared" si="8"/>
        <v>-3.2562141491395744</v>
      </c>
    </row>
    <row r="183" spans="1:21" ht="12.75">
      <c r="A183" t="s">
        <v>317</v>
      </c>
      <c r="B183">
        <v>33</v>
      </c>
      <c r="C183" t="s">
        <v>18</v>
      </c>
      <c r="D183" t="s">
        <v>19</v>
      </c>
      <c r="E183" t="s">
        <v>20</v>
      </c>
      <c r="F183">
        <v>28</v>
      </c>
      <c r="G183">
        <v>84</v>
      </c>
      <c r="H183">
        <v>75</v>
      </c>
      <c r="I183">
        <v>17</v>
      </c>
      <c r="J183">
        <v>11</v>
      </c>
      <c r="K183">
        <v>5</v>
      </c>
      <c r="L183">
        <v>0</v>
      </c>
      <c r="M183">
        <v>1</v>
      </c>
      <c r="N183">
        <v>6</v>
      </c>
      <c r="O183">
        <v>3</v>
      </c>
      <c r="P183">
        <v>0</v>
      </c>
      <c r="Q183">
        <v>0</v>
      </c>
      <c r="R183">
        <f>SUM((J183*0.47)+(K183*0.85)+(L183*1.02)+(M183*1.4)+(N183*0.33)+(O183*0.33)-((0.283*(H183-I183))))</f>
        <v>-2.623999999999997</v>
      </c>
      <c r="S183">
        <f t="shared" si="6"/>
        <v>0</v>
      </c>
      <c r="T183" s="1">
        <f t="shared" si="7"/>
        <v>-2.623999999999997</v>
      </c>
      <c r="U183" s="2">
        <f t="shared" si="8"/>
        <v>-20.304761904761882</v>
      </c>
    </row>
    <row r="184" spans="1:21" ht="12.75">
      <c r="A184" t="s">
        <v>289</v>
      </c>
      <c r="B184">
        <v>33</v>
      </c>
      <c r="C184" t="s">
        <v>41</v>
      </c>
      <c r="D184" t="s">
        <v>55</v>
      </c>
      <c r="E184" t="s">
        <v>20</v>
      </c>
      <c r="F184">
        <v>74</v>
      </c>
      <c r="G184">
        <v>292</v>
      </c>
      <c r="H184">
        <v>252</v>
      </c>
      <c r="I184">
        <v>55</v>
      </c>
      <c r="J184">
        <v>36</v>
      </c>
      <c r="K184">
        <v>8</v>
      </c>
      <c r="L184">
        <v>0</v>
      </c>
      <c r="M184">
        <v>11</v>
      </c>
      <c r="N184">
        <v>37</v>
      </c>
      <c r="O184">
        <v>0</v>
      </c>
      <c r="P184">
        <v>1</v>
      </c>
      <c r="Q184">
        <v>0</v>
      </c>
      <c r="R184">
        <f>SUM((J184*0.47)+(K184*0.85)+(L184*1.02)+(M184*1.4)+(N184*0.33)+(O184*0.33)-((0.275*(H184-I184))))</f>
        <v>-2.845000000000006</v>
      </c>
      <c r="S184">
        <f t="shared" si="6"/>
        <v>0.22</v>
      </c>
      <c r="T184" s="1">
        <f t="shared" si="7"/>
        <v>-2.6250000000000058</v>
      </c>
      <c r="U184" s="2">
        <f t="shared" si="8"/>
        <v>-5.8433219178082325</v>
      </c>
    </row>
    <row r="185" spans="1:21" ht="12.75">
      <c r="A185" t="s">
        <v>66</v>
      </c>
      <c r="B185">
        <v>28</v>
      </c>
      <c r="C185" t="s">
        <v>33</v>
      </c>
      <c r="D185" t="s">
        <v>45</v>
      </c>
      <c r="E185" t="s">
        <v>20</v>
      </c>
      <c r="F185">
        <v>6</v>
      </c>
      <c r="G185">
        <v>19</v>
      </c>
      <c r="H185">
        <v>19</v>
      </c>
      <c r="I185">
        <v>3</v>
      </c>
      <c r="J185">
        <v>2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f>SUM((J185*0.47)+(K185*0.85)+(L185*1.02)+(M185*1.4)+(N185*0.33)+(O185*0.33)-((0.277*(H185-I185))))</f>
        <v>-2.6420000000000003</v>
      </c>
      <c r="S185">
        <f t="shared" si="6"/>
        <v>0</v>
      </c>
      <c r="T185" s="1">
        <f t="shared" si="7"/>
        <v>-2.6420000000000003</v>
      </c>
      <c r="U185" s="2">
        <f t="shared" si="8"/>
        <v>-90.38421052631581</v>
      </c>
    </row>
    <row r="186" spans="1:21" ht="12.75">
      <c r="A186" t="s">
        <v>130</v>
      </c>
      <c r="B186">
        <v>40</v>
      </c>
      <c r="C186" t="s">
        <v>25</v>
      </c>
      <c r="D186" t="s">
        <v>31</v>
      </c>
      <c r="E186" t="s">
        <v>20</v>
      </c>
      <c r="F186">
        <v>16</v>
      </c>
      <c r="G186">
        <v>72</v>
      </c>
      <c r="H186">
        <v>60</v>
      </c>
      <c r="I186">
        <v>10</v>
      </c>
      <c r="J186">
        <v>6</v>
      </c>
      <c r="K186">
        <v>1</v>
      </c>
      <c r="L186">
        <v>0</v>
      </c>
      <c r="M186">
        <v>3</v>
      </c>
      <c r="N186">
        <v>11</v>
      </c>
      <c r="O186">
        <v>1</v>
      </c>
      <c r="P186">
        <v>0</v>
      </c>
      <c r="Q186">
        <v>0</v>
      </c>
      <c r="R186">
        <f>SUM((J186*0.47)+(K186*0.85)+(L186*1.02)+(M186*1.4)+(N186*0.33)+(O186*0.33)-((0.292*(H186-I186))))</f>
        <v>-2.7699999999999996</v>
      </c>
      <c r="S186">
        <f t="shared" si="6"/>
        <v>0</v>
      </c>
      <c r="T186" s="1">
        <f t="shared" si="7"/>
        <v>-2.7699999999999996</v>
      </c>
      <c r="U186" s="2">
        <f t="shared" si="8"/>
        <v>-25.00694444444444</v>
      </c>
    </row>
    <row r="187" spans="1:21" ht="12.75">
      <c r="A187" t="s">
        <v>229</v>
      </c>
      <c r="B187">
        <v>37</v>
      </c>
      <c r="C187" t="s">
        <v>25</v>
      </c>
      <c r="D187" t="s">
        <v>19</v>
      </c>
      <c r="E187" t="s">
        <v>20</v>
      </c>
      <c r="F187">
        <v>65</v>
      </c>
      <c r="G187">
        <v>227</v>
      </c>
      <c r="H187">
        <v>191</v>
      </c>
      <c r="I187">
        <v>45</v>
      </c>
      <c r="J187">
        <v>31</v>
      </c>
      <c r="K187">
        <v>9</v>
      </c>
      <c r="L187">
        <v>0</v>
      </c>
      <c r="M187">
        <v>5</v>
      </c>
      <c r="N187">
        <v>32</v>
      </c>
      <c r="O187">
        <v>0</v>
      </c>
      <c r="P187">
        <v>2</v>
      </c>
      <c r="Q187">
        <v>1</v>
      </c>
      <c r="R187">
        <f>SUM((J187*0.47)+(K187*0.85)+(L187*1.02)+(M187*1.4)+(N187*0.33)+(O187*0.33)-((0.292*(H187-I187))))</f>
        <v>-2.8519999999999968</v>
      </c>
      <c r="S187">
        <f t="shared" si="6"/>
        <v>0.06</v>
      </c>
      <c r="T187" s="1">
        <f t="shared" si="7"/>
        <v>-2.7919999999999967</v>
      </c>
      <c r="U187" s="2">
        <f t="shared" si="8"/>
        <v>-7.994713656387655</v>
      </c>
    </row>
    <row r="188" spans="1:21" ht="12.75">
      <c r="A188" t="s">
        <v>200</v>
      </c>
      <c r="B188">
        <v>22</v>
      </c>
      <c r="C188" t="s">
        <v>30</v>
      </c>
      <c r="D188" t="s">
        <v>34</v>
      </c>
      <c r="E188" t="s">
        <v>20</v>
      </c>
      <c r="F188">
        <v>109</v>
      </c>
      <c r="G188">
        <v>452</v>
      </c>
      <c r="H188">
        <v>418</v>
      </c>
      <c r="I188">
        <v>119</v>
      </c>
      <c r="J188">
        <v>90</v>
      </c>
      <c r="K188">
        <v>20</v>
      </c>
      <c r="L188">
        <v>4</v>
      </c>
      <c r="M188">
        <v>5</v>
      </c>
      <c r="N188">
        <v>26</v>
      </c>
      <c r="O188">
        <v>5</v>
      </c>
      <c r="P188">
        <v>12</v>
      </c>
      <c r="Q188">
        <v>4</v>
      </c>
      <c r="R188">
        <f>SUM((J188*0.47)+(K188*0.85)+(L188*1.02)+(M188*1.4)+(N188*0.33)+(O188*0.33)-((0.283*(H188-I188))))</f>
        <v>-4.006999999999991</v>
      </c>
      <c r="S188">
        <f t="shared" si="6"/>
        <v>1.12</v>
      </c>
      <c r="T188" s="1">
        <f t="shared" si="7"/>
        <v>-2.8869999999999907</v>
      </c>
      <c r="U188" s="2">
        <f t="shared" si="8"/>
        <v>-4.151659292035385</v>
      </c>
    </row>
    <row r="189" spans="1:21" ht="12.75">
      <c r="A189" t="s">
        <v>150</v>
      </c>
      <c r="B189">
        <v>32</v>
      </c>
      <c r="C189" t="s">
        <v>53</v>
      </c>
      <c r="D189" t="s">
        <v>19</v>
      </c>
      <c r="E189" t="s">
        <v>20</v>
      </c>
      <c r="F189">
        <v>30</v>
      </c>
      <c r="G189">
        <v>98</v>
      </c>
      <c r="H189">
        <v>90</v>
      </c>
      <c r="I189">
        <v>25</v>
      </c>
      <c r="J189">
        <v>21</v>
      </c>
      <c r="K189">
        <v>3</v>
      </c>
      <c r="L189">
        <v>0</v>
      </c>
      <c r="M189">
        <v>1</v>
      </c>
      <c r="N189">
        <v>6</v>
      </c>
      <c r="O189">
        <v>1</v>
      </c>
      <c r="P189">
        <v>0</v>
      </c>
      <c r="Q189">
        <v>0</v>
      </c>
      <c r="R189">
        <f>SUM((J189*0.47)+(K189*0.85)+(L189*1.02)+(M189*1.4)+(N189*0.33)+(O189*0.33)-((0.295*(H189-I189))))</f>
        <v>-3.0450000000000017</v>
      </c>
      <c r="S189">
        <f t="shared" si="6"/>
        <v>0</v>
      </c>
      <c r="T189" s="1">
        <f t="shared" si="7"/>
        <v>-3.0450000000000017</v>
      </c>
      <c r="U189" s="2">
        <f t="shared" si="8"/>
        <v>-20.196428571428584</v>
      </c>
    </row>
    <row r="190" spans="1:21" ht="12.75">
      <c r="A190" t="s">
        <v>277</v>
      </c>
      <c r="B190">
        <v>32</v>
      </c>
      <c r="C190" t="s">
        <v>51</v>
      </c>
      <c r="D190" t="s">
        <v>19</v>
      </c>
      <c r="E190" t="s">
        <v>20</v>
      </c>
      <c r="F190">
        <v>95</v>
      </c>
      <c r="G190">
        <v>365</v>
      </c>
      <c r="H190">
        <v>331</v>
      </c>
      <c r="I190">
        <v>84</v>
      </c>
      <c r="J190">
        <v>55</v>
      </c>
      <c r="K190">
        <v>16</v>
      </c>
      <c r="L190">
        <v>1</v>
      </c>
      <c r="M190">
        <v>12</v>
      </c>
      <c r="N190">
        <v>26</v>
      </c>
      <c r="O190">
        <v>3</v>
      </c>
      <c r="P190">
        <v>0</v>
      </c>
      <c r="Q190">
        <v>0</v>
      </c>
      <c r="R190">
        <f>SUM((J190*0.47)+(K190*0.85)+(L190*1.02)+(M190*1.4)+(N190*0.33)+(O190*0.33)-((0.283*(H190-I190))))</f>
        <v>-3.061000000000007</v>
      </c>
      <c r="S190">
        <f t="shared" si="6"/>
        <v>0</v>
      </c>
      <c r="T190" s="1">
        <f t="shared" si="7"/>
        <v>-3.061000000000007</v>
      </c>
      <c r="U190" s="2">
        <f t="shared" si="8"/>
        <v>-5.451095890410971</v>
      </c>
    </row>
    <row r="191" spans="1:21" ht="12.75">
      <c r="A191" t="s">
        <v>103</v>
      </c>
      <c r="B191">
        <v>24</v>
      </c>
      <c r="C191" t="s">
        <v>38</v>
      </c>
      <c r="D191" t="s">
        <v>34</v>
      </c>
      <c r="E191" t="s">
        <v>20</v>
      </c>
      <c r="F191">
        <v>102</v>
      </c>
      <c r="G191">
        <v>439</v>
      </c>
      <c r="H191">
        <v>394</v>
      </c>
      <c r="I191">
        <v>107</v>
      </c>
      <c r="J191">
        <v>84</v>
      </c>
      <c r="K191">
        <v>12</v>
      </c>
      <c r="L191">
        <v>4</v>
      </c>
      <c r="M191">
        <v>7</v>
      </c>
      <c r="N191">
        <v>32</v>
      </c>
      <c r="O191">
        <v>7</v>
      </c>
      <c r="P191">
        <v>38</v>
      </c>
      <c r="Q191">
        <v>7</v>
      </c>
      <c r="R191">
        <f>SUM((J191*0.47)+(K191*0.85)+(L191*1.02)+(M191*1.4)+(N191*0.33)+(O191*0.33)-((0.297*(H191-I191))))</f>
        <v>-8.808999999999997</v>
      </c>
      <c r="S191">
        <f t="shared" si="6"/>
        <v>5.699999999999999</v>
      </c>
      <c r="T191" s="1">
        <f t="shared" si="7"/>
        <v>-3.108999999999998</v>
      </c>
      <c r="U191" s="2">
        <f t="shared" si="8"/>
        <v>-4.603302961275624</v>
      </c>
    </row>
    <row r="192" spans="1:21" ht="12.75">
      <c r="A192" t="s">
        <v>236</v>
      </c>
      <c r="B192">
        <v>39</v>
      </c>
      <c r="C192" t="s">
        <v>24</v>
      </c>
      <c r="D192" t="s">
        <v>31</v>
      </c>
      <c r="E192" t="s">
        <v>20</v>
      </c>
      <c r="F192">
        <v>76</v>
      </c>
      <c r="G192">
        <v>321</v>
      </c>
      <c r="H192">
        <v>278</v>
      </c>
      <c r="I192">
        <v>61</v>
      </c>
      <c r="J192">
        <v>39</v>
      </c>
      <c r="K192">
        <v>12</v>
      </c>
      <c r="L192">
        <v>0</v>
      </c>
      <c r="M192">
        <v>10</v>
      </c>
      <c r="N192">
        <v>39</v>
      </c>
      <c r="O192">
        <v>3</v>
      </c>
      <c r="P192">
        <v>7</v>
      </c>
      <c r="Q192">
        <v>1</v>
      </c>
      <c r="R192">
        <f>SUM((J192*0.47)+(K192*0.85)+(L192*1.02)+(M192*1.4)+(N192*0.33)+(O192*0.33)-((0.28*(H192-I192))))</f>
        <v>-4.369999999999997</v>
      </c>
      <c r="S192">
        <f t="shared" si="6"/>
        <v>1.1600000000000001</v>
      </c>
      <c r="T192" s="1">
        <f t="shared" si="7"/>
        <v>-3.2099999999999973</v>
      </c>
      <c r="U192" s="2">
        <f t="shared" si="8"/>
        <v>-6.499999999999995</v>
      </c>
    </row>
    <row r="193" spans="1:21" ht="12.75">
      <c r="A193" t="s">
        <v>111</v>
      </c>
      <c r="B193">
        <v>25</v>
      </c>
      <c r="C193" t="s">
        <v>58</v>
      </c>
      <c r="D193" t="s">
        <v>34</v>
      </c>
      <c r="E193" t="s">
        <v>20</v>
      </c>
      <c r="F193">
        <v>68</v>
      </c>
      <c r="G193">
        <v>249</v>
      </c>
      <c r="H193">
        <v>214</v>
      </c>
      <c r="I193">
        <v>51</v>
      </c>
      <c r="J193">
        <v>30</v>
      </c>
      <c r="K193">
        <v>13</v>
      </c>
      <c r="L193">
        <v>3</v>
      </c>
      <c r="M193">
        <v>5</v>
      </c>
      <c r="N193">
        <v>30</v>
      </c>
      <c r="O193">
        <v>2</v>
      </c>
      <c r="P193">
        <v>3</v>
      </c>
      <c r="Q193">
        <v>2</v>
      </c>
      <c r="R193">
        <f>SUM((J193*0.47)+(K193*0.85)+(L193*1.02)+(M193*1.4)+(N193*0.33)+(O193*0.33)-((0.3*(H193-I193))))</f>
        <v>-3.1300000000000097</v>
      </c>
      <c r="S193">
        <f t="shared" si="6"/>
        <v>-0.09999999999999998</v>
      </c>
      <c r="T193" s="1">
        <f t="shared" si="7"/>
        <v>-3.2300000000000098</v>
      </c>
      <c r="U193" s="2">
        <f t="shared" si="8"/>
        <v>-8.431726907630548</v>
      </c>
    </row>
    <row r="194" spans="1:21" ht="12.75">
      <c r="A194" t="s">
        <v>148</v>
      </c>
      <c r="B194">
        <v>29</v>
      </c>
      <c r="C194" t="s">
        <v>30</v>
      </c>
      <c r="D194" t="s">
        <v>28</v>
      </c>
      <c r="E194" t="s">
        <v>20</v>
      </c>
      <c r="F194">
        <v>62</v>
      </c>
      <c r="G194">
        <v>259</v>
      </c>
      <c r="H194">
        <v>234</v>
      </c>
      <c r="I194">
        <v>59</v>
      </c>
      <c r="J194">
        <v>40</v>
      </c>
      <c r="K194">
        <v>12</v>
      </c>
      <c r="L194">
        <v>4</v>
      </c>
      <c r="M194">
        <v>3</v>
      </c>
      <c r="N194">
        <v>21</v>
      </c>
      <c r="O194">
        <v>4</v>
      </c>
      <c r="P194">
        <v>5</v>
      </c>
      <c r="Q194">
        <v>1</v>
      </c>
      <c r="R194">
        <f>SUM((J194*0.47)+(K194*0.85)+(L194*1.02)+(M194*1.4)+(N194*0.33)+(O194*0.33)-((0.283*(H194-I194))))</f>
        <v>-3.9949999999999974</v>
      </c>
      <c r="S194">
        <f aca="true" t="shared" si="9" ref="S194:S257">SUM((P194*0.22)-(Q194*0.38))</f>
        <v>0.7200000000000001</v>
      </c>
      <c r="T194" s="1">
        <f aca="true" t="shared" si="10" ref="T194:T257">SUM(R194+S194)</f>
        <v>-3.2749999999999972</v>
      </c>
      <c r="U194" s="2">
        <f aca="true" t="shared" si="11" ref="U194:U257">SUM((T194/G194)*650)</f>
        <v>-8.219111969111962</v>
      </c>
    </row>
    <row r="195" spans="1:21" ht="12.75">
      <c r="A195" t="s">
        <v>152</v>
      </c>
      <c r="B195">
        <v>29</v>
      </c>
      <c r="C195" t="s">
        <v>51</v>
      </c>
      <c r="D195" t="s">
        <v>52</v>
      </c>
      <c r="E195" t="s">
        <v>20</v>
      </c>
      <c r="F195">
        <v>29</v>
      </c>
      <c r="G195">
        <v>93</v>
      </c>
      <c r="H195">
        <v>87</v>
      </c>
      <c r="I195">
        <v>24</v>
      </c>
      <c r="J195">
        <v>19</v>
      </c>
      <c r="K195">
        <v>3</v>
      </c>
      <c r="L195">
        <v>1</v>
      </c>
      <c r="M195">
        <v>1</v>
      </c>
      <c r="N195">
        <v>3</v>
      </c>
      <c r="O195">
        <v>0</v>
      </c>
      <c r="P195">
        <v>0</v>
      </c>
      <c r="Q195">
        <v>1</v>
      </c>
      <c r="R195">
        <f>SUM((J195*0.47)+(K195*0.85)+(L195*1.02)+(M195*1.4)+(N195*0.33)+(O195*0.33)-((0.283*(H195-I195))))</f>
        <v>-2.9389999999999965</v>
      </c>
      <c r="S195">
        <f t="shared" si="9"/>
        <v>-0.38</v>
      </c>
      <c r="T195" s="1">
        <f t="shared" si="10"/>
        <v>-3.3189999999999964</v>
      </c>
      <c r="U195" s="2">
        <f t="shared" si="11"/>
        <v>-23.197311827956966</v>
      </c>
    </row>
    <row r="196" spans="1:21" ht="12.75">
      <c r="A196" t="s">
        <v>127</v>
      </c>
      <c r="B196">
        <v>28</v>
      </c>
      <c r="C196" t="s">
        <v>58</v>
      </c>
      <c r="D196" t="s">
        <v>55</v>
      </c>
      <c r="E196" t="s">
        <v>20</v>
      </c>
      <c r="F196">
        <v>39</v>
      </c>
      <c r="G196">
        <v>117</v>
      </c>
      <c r="H196">
        <v>97</v>
      </c>
      <c r="I196">
        <v>21</v>
      </c>
      <c r="J196">
        <v>14</v>
      </c>
      <c r="K196">
        <v>5</v>
      </c>
      <c r="L196">
        <v>0</v>
      </c>
      <c r="M196">
        <v>2</v>
      </c>
      <c r="N196">
        <v>17</v>
      </c>
      <c r="O196">
        <v>0</v>
      </c>
      <c r="P196">
        <v>1</v>
      </c>
      <c r="Q196">
        <v>0</v>
      </c>
      <c r="R196">
        <f>SUM((J196*0.47)+(K196*0.85)+(L196*1.02)+(M196*1.4)+(N196*0.33)+(O196*0.33)-((0.3*(H196-I196))))</f>
        <v>-3.5600000000000023</v>
      </c>
      <c r="S196">
        <f t="shared" si="9"/>
        <v>0.22</v>
      </c>
      <c r="T196" s="1">
        <f t="shared" si="10"/>
        <v>-3.340000000000002</v>
      </c>
      <c r="U196" s="2">
        <f t="shared" si="11"/>
        <v>-18.555555555555568</v>
      </c>
    </row>
    <row r="197" spans="1:21" ht="12.75">
      <c r="A197" t="s">
        <v>87</v>
      </c>
      <c r="B197">
        <v>24</v>
      </c>
      <c r="C197" t="s">
        <v>27</v>
      </c>
      <c r="D197" t="s">
        <v>52</v>
      </c>
      <c r="E197" t="s">
        <v>20</v>
      </c>
      <c r="F197">
        <v>7</v>
      </c>
      <c r="G197">
        <v>19</v>
      </c>
      <c r="H197">
        <v>19</v>
      </c>
      <c r="I197">
        <v>3</v>
      </c>
      <c r="J197">
        <v>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f>SUM((J197*0.47)+(K197*0.85)+(L197*1.02)+(M197*1.4)+(N197*0.33)+(O197*0.33)-((0.28*(H197-I197))))</f>
        <v>-3.0700000000000003</v>
      </c>
      <c r="S197">
        <f t="shared" si="9"/>
        <v>-0.38</v>
      </c>
      <c r="T197" s="1">
        <f t="shared" si="10"/>
        <v>-3.45</v>
      </c>
      <c r="U197" s="2">
        <f t="shared" si="11"/>
        <v>-118.02631578947368</v>
      </c>
    </row>
    <row r="198" spans="1:21" ht="12.75">
      <c r="A198" t="s">
        <v>306</v>
      </c>
      <c r="B198">
        <v>30</v>
      </c>
      <c r="C198" t="s">
        <v>30</v>
      </c>
      <c r="D198" t="s">
        <v>52</v>
      </c>
      <c r="E198" t="s">
        <v>20</v>
      </c>
      <c r="F198">
        <v>53</v>
      </c>
      <c r="G198">
        <v>200</v>
      </c>
      <c r="H198">
        <v>177</v>
      </c>
      <c r="I198">
        <v>45</v>
      </c>
      <c r="J198">
        <v>31</v>
      </c>
      <c r="K198">
        <v>9</v>
      </c>
      <c r="L198">
        <v>3</v>
      </c>
      <c r="M198">
        <v>2</v>
      </c>
      <c r="N198">
        <v>17</v>
      </c>
      <c r="O198">
        <v>0</v>
      </c>
      <c r="P198">
        <v>6</v>
      </c>
      <c r="Q198">
        <v>3</v>
      </c>
      <c r="R198">
        <f>SUM((J198*0.47)+(K198*0.85)+(L198*1.02)+(M198*1.4)+(N198*0.33)+(O198*0.33)-((0.283*(H198-I198))))</f>
        <v>-3.665999999999997</v>
      </c>
      <c r="S198">
        <f t="shared" si="9"/>
        <v>0.17999999999999994</v>
      </c>
      <c r="T198" s="1">
        <f t="shared" si="10"/>
        <v>-3.485999999999997</v>
      </c>
      <c r="U198" s="2">
        <f t="shared" si="11"/>
        <v>-11.329499999999992</v>
      </c>
    </row>
    <row r="199" spans="1:21" ht="12.75">
      <c r="A199" t="s">
        <v>199</v>
      </c>
      <c r="B199">
        <v>22</v>
      </c>
      <c r="C199" t="s">
        <v>51</v>
      </c>
      <c r="D199" t="s">
        <v>49</v>
      </c>
      <c r="E199" t="s">
        <v>20</v>
      </c>
      <c r="F199">
        <v>107</v>
      </c>
      <c r="G199">
        <v>430</v>
      </c>
      <c r="H199">
        <v>398</v>
      </c>
      <c r="I199">
        <v>111</v>
      </c>
      <c r="J199">
        <v>81</v>
      </c>
      <c r="K199">
        <v>17</v>
      </c>
      <c r="L199">
        <v>6</v>
      </c>
      <c r="M199">
        <v>7</v>
      </c>
      <c r="N199">
        <v>19</v>
      </c>
      <c r="O199">
        <v>7</v>
      </c>
      <c r="P199">
        <v>8</v>
      </c>
      <c r="Q199">
        <v>3</v>
      </c>
      <c r="R199">
        <f>SUM((J199*0.47)+(K199*0.85)+(L199*1.02)+(M199*1.4)+(N199*0.33)+(O199*0.33)-((0.283*(H199-I199))))</f>
        <v>-4.200999999999993</v>
      </c>
      <c r="S199">
        <f t="shared" si="9"/>
        <v>0.6199999999999999</v>
      </c>
      <c r="T199" s="1">
        <f t="shared" si="10"/>
        <v>-3.5809999999999933</v>
      </c>
      <c r="U199" s="2">
        <f t="shared" si="11"/>
        <v>-5.413139534883712</v>
      </c>
    </row>
    <row r="200" spans="1:21" ht="12.75">
      <c r="A200" t="s">
        <v>56</v>
      </c>
      <c r="B200">
        <v>28</v>
      </c>
      <c r="C200" t="s">
        <v>27</v>
      </c>
      <c r="D200" t="s">
        <v>28</v>
      </c>
      <c r="E200" t="s">
        <v>20</v>
      </c>
      <c r="F200">
        <v>17</v>
      </c>
      <c r="G200">
        <v>48</v>
      </c>
      <c r="H200">
        <v>45</v>
      </c>
      <c r="I200">
        <v>10</v>
      </c>
      <c r="J200">
        <v>10</v>
      </c>
      <c r="K200">
        <v>0</v>
      </c>
      <c r="L200">
        <v>0</v>
      </c>
      <c r="M200">
        <v>0</v>
      </c>
      <c r="N200">
        <v>3</v>
      </c>
      <c r="O200">
        <v>0</v>
      </c>
      <c r="P200">
        <v>4</v>
      </c>
      <c r="Q200">
        <v>1</v>
      </c>
      <c r="R200">
        <f>SUM((J200*0.47)+(K200*0.85)+(L200*1.02)+(M200*1.4)+(N200*0.33)+(O200*0.33)-((0.28*(H200-I200))))</f>
        <v>-4.110000000000001</v>
      </c>
      <c r="S200">
        <f t="shared" si="9"/>
        <v>0.5</v>
      </c>
      <c r="T200" s="1">
        <f t="shared" si="10"/>
        <v>-3.610000000000001</v>
      </c>
      <c r="U200" s="2">
        <f t="shared" si="11"/>
        <v>-48.885416666666686</v>
      </c>
    </row>
    <row r="201" spans="1:21" ht="12.75">
      <c r="A201" t="s">
        <v>209</v>
      </c>
      <c r="B201">
        <v>34</v>
      </c>
      <c r="C201" t="s">
        <v>41</v>
      </c>
      <c r="D201" t="s">
        <v>55</v>
      </c>
      <c r="E201" t="s">
        <v>20</v>
      </c>
      <c r="F201">
        <v>63</v>
      </c>
      <c r="G201">
        <v>150</v>
      </c>
      <c r="H201">
        <v>127</v>
      </c>
      <c r="I201">
        <v>31</v>
      </c>
      <c r="J201">
        <v>25</v>
      </c>
      <c r="K201">
        <v>5</v>
      </c>
      <c r="L201">
        <v>1</v>
      </c>
      <c r="M201">
        <v>0</v>
      </c>
      <c r="N201">
        <v>15</v>
      </c>
      <c r="O201">
        <v>2</v>
      </c>
      <c r="P201">
        <v>4</v>
      </c>
      <c r="Q201">
        <v>2</v>
      </c>
      <c r="R201">
        <f>SUM((J201*0.47)+(K201*0.85)+(L201*1.02)+(M201*1.4)+(N201*0.33)+(O201*0.33)-((0.275*(H201-I201))))</f>
        <v>-3.770000000000003</v>
      </c>
      <c r="S201">
        <f t="shared" si="9"/>
        <v>0.12</v>
      </c>
      <c r="T201" s="1">
        <f t="shared" si="10"/>
        <v>-3.650000000000003</v>
      </c>
      <c r="U201" s="2">
        <f t="shared" si="11"/>
        <v>-15.816666666666679</v>
      </c>
    </row>
    <row r="202" spans="1:21" ht="12.75">
      <c r="A202" t="s">
        <v>215</v>
      </c>
      <c r="B202">
        <v>33</v>
      </c>
      <c r="C202" t="s">
        <v>53</v>
      </c>
      <c r="D202" t="s">
        <v>45</v>
      </c>
      <c r="E202" t="s">
        <v>20</v>
      </c>
      <c r="F202">
        <v>30</v>
      </c>
      <c r="G202">
        <v>69</v>
      </c>
      <c r="H202">
        <v>64</v>
      </c>
      <c r="I202">
        <v>18</v>
      </c>
      <c r="J202">
        <v>15</v>
      </c>
      <c r="K202">
        <v>3</v>
      </c>
      <c r="L202">
        <v>0</v>
      </c>
      <c r="M202">
        <v>0</v>
      </c>
      <c r="N202">
        <v>2</v>
      </c>
      <c r="O202">
        <v>1</v>
      </c>
      <c r="P202">
        <v>0</v>
      </c>
      <c r="Q202">
        <v>2</v>
      </c>
      <c r="R202">
        <f>SUM((J202*0.47)+(K202*0.85)+(L202*1.02)+(M202*1.4)+(N202*0.33)+(O202*0.33)-((0.295*(H202-I202))))</f>
        <v>-2.9799999999999986</v>
      </c>
      <c r="S202">
        <f t="shared" si="9"/>
        <v>-0.76</v>
      </c>
      <c r="T202" s="1">
        <f t="shared" si="10"/>
        <v>-3.7399999999999984</v>
      </c>
      <c r="U202" s="2">
        <f t="shared" si="11"/>
        <v>-35.231884057971</v>
      </c>
    </row>
    <row r="203" spans="1:21" ht="12.75">
      <c r="A203" t="s">
        <v>184</v>
      </c>
      <c r="B203">
        <v>25</v>
      </c>
      <c r="C203" t="s">
        <v>58</v>
      </c>
      <c r="D203" t="s">
        <v>45</v>
      </c>
      <c r="E203" t="s">
        <v>20</v>
      </c>
      <c r="F203">
        <v>10</v>
      </c>
      <c r="G203">
        <v>28</v>
      </c>
      <c r="H203">
        <v>27</v>
      </c>
      <c r="I203">
        <v>4</v>
      </c>
      <c r="J203">
        <v>3</v>
      </c>
      <c r="K203">
        <v>0</v>
      </c>
      <c r="L203">
        <v>0</v>
      </c>
      <c r="M203">
        <v>1</v>
      </c>
      <c r="N203">
        <v>0</v>
      </c>
      <c r="O203">
        <v>1</v>
      </c>
      <c r="P203">
        <v>0</v>
      </c>
      <c r="Q203">
        <v>0</v>
      </c>
      <c r="R203">
        <f>SUM((J203*0.47)+(K203*0.85)+(L203*1.02)+(M203*1.4)+(N203*0.33)+(O203*0.33)-((0.3*(H203-I203))))</f>
        <v>-3.76</v>
      </c>
      <c r="S203">
        <f t="shared" si="9"/>
        <v>0</v>
      </c>
      <c r="T203" s="1">
        <f t="shared" si="10"/>
        <v>-3.76</v>
      </c>
      <c r="U203" s="2">
        <f t="shared" si="11"/>
        <v>-87.28571428571429</v>
      </c>
    </row>
    <row r="204" spans="1:21" ht="12.75">
      <c r="A204" t="s">
        <v>131</v>
      </c>
      <c r="B204">
        <v>34</v>
      </c>
      <c r="C204" t="s">
        <v>72</v>
      </c>
      <c r="D204" t="s">
        <v>22</v>
      </c>
      <c r="E204" t="s">
        <v>20</v>
      </c>
      <c r="F204">
        <v>77</v>
      </c>
      <c r="G204">
        <v>283</v>
      </c>
      <c r="H204">
        <v>244</v>
      </c>
      <c r="I204">
        <v>65</v>
      </c>
      <c r="J204">
        <v>53</v>
      </c>
      <c r="K204">
        <v>8</v>
      </c>
      <c r="L204">
        <v>4</v>
      </c>
      <c r="M204">
        <v>0</v>
      </c>
      <c r="N204">
        <v>23</v>
      </c>
      <c r="O204">
        <v>7</v>
      </c>
      <c r="P204">
        <v>6</v>
      </c>
      <c r="Q204">
        <v>2</v>
      </c>
      <c r="R204">
        <f>SUM((J204*0.47)+(K204*0.85)+(L204*1.02)+(M204*1.4)+(N204*0.33)+(O204*0.33)-((0.28*(H204-I204))))</f>
        <v>-4.43</v>
      </c>
      <c r="S204">
        <f t="shared" si="9"/>
        <v>0.56</v>
      </c>
      <c r="T204" s="1">
        <f t="shared" si="10"/>
        <v>-3.8699999999999997</v>
      </c>
      <c r="U204" s="2">
        <f t="shared" si="11"/>
        <v>-8.8886925795053</v>
      </c>
    </row>
    <row r="205" spans="1:21" ht="12.75">
      <c r="A205" t="s">
        <v>268</v>
      </c>
      <c r="B205">
        <v>27</v>
      </c>
      <c r="C205" t="s">
        <v>30</v>
      </c>
      <c r="D205" t="s">
        <v>52</v>
      </c>
      <c r="E205" t="s">
        <v>20</v>
      </c>
      <c r="F205">
        <v>103</v>
      </c>
      <c r="G205">
        <v>403</v>
      </c>
      <c r="H205">
        <v>359</v>
      </c>
      <c r="I205">
        <v>95</v>
      </c>
      <c r="J205">
        <v>64</v>
      </c>
      <c r="K205">
        <v>23</v>
      </c>
      <c r="L205">
        <v>2</v>
      </c>
      <c r="M205">
        <v>6</v>
      </c>
      <c r="N205">
        <v>30</v>
      </c>
      <c r="O205">
        <v>3</v>
      </c>
      <c r="P205">
        <v>1</v>
      </c>
      <c r="Q205">
        <v>1</v>
      </c>
      <c r="R205">
        <f>SUM((J205*0.47)+(K205*0.85)+(L205*1.02)+(M205*1.4)+(N205*0.33)+(O205*0.33)-((0.283*(H205-I205))))</f>
        <v>-3.7519999999999953</v>
      </c>
      <c r="S205">
        <f t="shared" si="9"/>
        <v>-0.16</v>
      </c>
      <c r="T205" s="1">
        <f t="shared" si="10"/>
        <v>-3.9119999999999955</v>
      </c>
      <c r="U205" s="2">
        <f t="shared" si="11"/>
        <v>-6.3096774193548315</v>
      </c>
    </row>
    <row r="206" spans="1:21" ht="12.75">
      <c r="A206" t="s">
        <v>267</v>
      </c>
      <c r="B206">
        <v>26</v>
      </c>
      <c r="C206" t="s">
        <v>53</v>
      </c>
      <c r="D206" t="s">
        <v>49</v>
      </c>
      <c r="E206" t="s">
        <v>20</v>
      </c>
      <c r="F206">
        <v>60</v>
      </c>
      <c r="G206">
        <v>151</v>
      </c>
      <c r="H206">
        <v>143</v>
      </c>
      <c r="I206">
        <v>34</v>
      </c>
      <c r="J206">
        <v>18</v>
      </c>
      <c r="K206">
        <v>9</v>
      </c>
      <c r="L206">
        <v>0</v>
      </c>
      <c r="M206">
        <v>7</v>
      </c>
      <c r="N206">
        <v>6</v>
      </c>
      <c r="O206">
        <v>0</v>
      </c>
      <c r="P206">
        <v>3</v>
      </c>
      <c r="Q206">
        <v>1</v>
      </c>
      <c r="R206">
        <f>SUM((J206*0.47)+(K206*0.85)+(L206*1.02)+(M206*1.4)+(N206*0.33)+(O206*0.33)-((0.295*(H206-I206))))</f>
        <v>-4.265000000000004</v>
      </c>
      <c r="S206">
        <f t="shared" si="9"/>
        <v>0.28</v>
      </c>
      <c r="T206" s="1">
        <f t="shared" si="10"/>
        <v>-3.985000000000004</v>
      </c>
      <c r="U206" s="2">
        <f t="shared" si="11"/>
        <v>-17.15397350993379</v>
      </c>
    </row>
    <row r="207" spans="1:21" ht="12.75">
      <c r="A207" t="s">
        <v>208</v>
      </c>
      <c r="B207">
        <v>29</v>
      </c>
      <c r="C207" t="s">
        <v>37</v>
      </c>
      <c r="D207" t="s">
        <v>34</v>
      </c>
      <c r="E207" t="s">
        <v>20</v>
      </c>
      <c r="F207">
        <v>53</v>
      </c>
      <c r="G207">
        <v>165</v>
      </c>
      <c r="H207">
        <v>151</v>
      </c>
      <c r="I207">
        <v>35</v>
      </c>
      <c r="J207">
        <v>23</v>
      </c>
      <c r="K207">
        <v>6</v>
      </c>
      <c r="L207">
        <v>0</v>
      </c>
      <c r="M207">
        <v>6</v>
      </c>
      <c r="N207">
        <v>12</v>
      </c>
      <c r="O207">
        <v>0</v>
      </c>
      <c r="P207">
        <v>1</v>
      </c>
      <c r="Q207">
        <v>0</v>
      </c>
      <c r="R207">
        <f>SUM((J207*0.47)+(K207*0.85)+(L207*1.02)+(M207*1.4)+(N207*0.33)+(O207*0.33)-((0.28*(H207-I207))))</f>
        <v>-4.210000000000008</v>
      </c>
      <c r="S207">
        <f t="shared" si="9"/>
        <v>0.22</v>
      </c>
      <c r="T207" s="1">
        <f t="shared" si="10"/>
        <v>-3.9900000000000078</v>
      </c>
      <c r="U207" s="2">
        <f t="shared" si="11"/>
        <v>-15.718181818181849</v>
      </c>
    </row>
    <row r="208" spans="1:21" ht="12.75">
      <c r="A208" t="s">
        <v>241</v>
      </c>
      <c r="B208">
        <v>33</v>
      </c>
      <c r="C208" t="s">
        <v>25</v>
      </c>
      <c r="D208" t="s">
        <v>52</v>
      </c>
      <c r="E208" t="s">
        <v>20</v>
      </c>
      <c r="F208">
        <v>70</v>
      </c>
      <c r="G208">
        <v>284</v>
      </c>
      <c r="H208">
        <v>244</v>
      </c>
      <c r="I208">
        <v>65</v>
      </c>
      <c r="J208">
        <v>47</v>
      </c>
      <c r="K208">
        <v>17</v>
      </c>
      <c r="L208">
        <v>0</v>
      </c>
      <c r="M208">
        <v>1</v>
      </c>
      <c r="N208">
        <v>23</v>
      </c>
      <c r="O208">
        <v>8</v>
      </c>
      <c r="P208">
        <v>2</v>
      </c>
      <c r="Q208">
        <v>1</v>
      </c>
      <c r="R208">
        <f>SUM((J208*0.47)+(K208*0.85)+(L208*1.02)+(M208*1.4)+(N208*0.33)+(O208*0.33)-((0.292*(H208-I208))))</f>
        <v>-4.097999999999992</v>
      </c>
      <c r="S208">
        <f t="shared" si="9"/>
        <v>0.06</v>
      </c>
      <c r="T208" s="1">
        <f t="shared" si="10"/>
        <v>-4.037999999999992</v>
      </c>
      <c r="U208" s="2">
        <f t="shared" si="11"/>
        <v>-9.241901408450687</v>
      </c>
    </row>
    <row r="209" spans="1:21" ht="12.75">
      <c r="A209" t="s">
        <v>204</v>
      </c>
      <c r="B209">
        <v>37</v>
      </c>
      <c r="C209" t="s">
        <v>30</v>
      </c>
      <c r="D209" t="s">
        <v>19</v>
      </c>
      <c r="E209" t="s">
        <v>20</v>
      </c>
      <c r="F209">
        <v>30</v>
      </c>
      <c r="G209">
        <v>101</v>
      </c>
      <c r="H209">
        <v>95</v>
      </c>
      <c r="I209">
        <v>26</v>
      </c>
      <c r="J209">
        <v>22</v>
      </c>
      <c r="K209">
        <v>4</v>
      </c>
      <c r="L209">
        <v>0</v>
      </c>
      <c r="M209">
        <v>0</v>
      </c>
      <c r="N209">
        <v>4</v>
      </c>
      <c r="O209">
        <v>1</v>
      </c>
      <c r="P209">
        <v>0</v>
      </c>
      <c r="Q209">
        <v>0</v>
      </c>
      <c r="R209">
        <f>SUM((J209*0.47)+(K209*0.85)+(L209*1.02)+(M209*1.4)+(N209*0.33)+(O209*0.33)-((0.283*(H209-I209))))</f>
        <v>-4.136999999999997</v>
      </c>
      <c r="S209">
        <f t="shared" si="9"/>
        <v>0</v>
      </c>
      <c r="T209" s="1">
        <f t="shared" si="10"/>
        <v>-4.136999999999997</v>
      </c>
      <c r="U209" s="2">
        <f t="shared" si="11"/>
        <v>-26.624257425742552</v>
      </c>
    </row>
    <row r="210" spans="1:21" ht="12.75">
      <c r="A210" t="s">
        <v>54</v>
      </c>
      <c r="B210">
        <v>28</v>
      </c>
      <c r="C210" t="s">
        <v>18</v>
      </c>
      <c r="D210" t="s">
        <v>55</v>
      </c>
      <c r="E210" t="s">
        <v>20</v>
      </c>
      <c r="F210">
        <v>22</v>
      </c>
      <c r="G210">
        <v>65</v>
      </c>
      <c r="H210">
        <v>57</v>
      </c>
      <c r="I210">
        <v>10</v>
      </c>
      <c r="J210">
        <v>6</v>
      </c>
      <c r="K210">
        <v>3</v>
      </c>
      <c r="L210">
        <v>0</v>
      </c>
      <c r="M210">
        <v>1</v>
      </c>
      <c r="N210">
        <v>7</v>
      </c>
      <c r="O210">
        <v>0</v>
      </c>
      <c r="P210">
        <v>0</v>
      </c>
      <c r="Q210">
        <v>0</v>
      </c>
      <c r="R210">
        <f>SUM((J210*0.47)+(K210*0.85)+(L210*1.02)+(M210*1.4)+(N210*0.33)+(O210*0.33)-((0.283*(H210-I210))))</f>
        <v>-4.220999999999998</v>
      </c>
      <c r="S210">
        <f t="shared" si="9"/>
        <v>0</v>
      </c>
      <c r="T210" s="1">
        <f t="shared" si="10"/>
        <v>-4.220999999999998</v>
      </c>
      <c r="U210" s="2">
        <f t="shared" si="11"/>
        <v>-42.20999999999999</v>
      </c>
    </row>
    <row r="211" spans="1:21" ht="12.75">
      <c r="A211" t="s">
        <v>298</v>
      </c>
      <c r="B211">
        <v>32</v>
      </c>
      <c r="C211" t="s">
        <v>72</v>
      </c>
      <c r="D211" t="s">
        <v>34</v>
      </c>
      <c r="E211" t="s">
        <v>20</v>
      </c>
      <c r="F211">
        <v>21</v>
      </c>
      <c r="G211">
        <v>67</v>
      </c>
      <c r="H211">
        <v>58</v>
      </c>
      <c r="I211">
        <v>12</v>
      </c>
      <c r="J211">
        <v>8</v>
      </c>
      <c r="K211">
        <v>4</v>
      </c>
      <c r="L211">
        <v>0</v>
      </c>
      <c r="M211">
        <v>0</v>
      </c>
      <c r="N211">
        <v>4</v>
      </c>
      <c r="O211">
        <v>1</v>
      </c>
      <c r="P211">
        <v>1</v>
      </c>
      <c r="Q211">
        <v>1</v>
      </c>
      <c r="R211">
        <f>SUM((J211*0.47)+(K211*0.85)+(L211*1.02)+(M211*1.4)+(N211*0.33)+(O211*0.33)-((0.28*(H211-I211))))</f>
        <v>-4.07</v>
      </c>
      <c r="S211">
        <f t="shared" si="9"/>
        <v>-0.16</v>
      </c>
      <c r="T211" s="1">
        <f t="shared" si="10"/>
        <v>-4.23</v>
      </c>
      <c r="U211" s="2">
        <f t="shared" si="11"/>
        <v>-41.03731343283583</v>
      </c>
    </row>
    <row r="212" spans="1:21" ht="12.75">
      <c r="A212" t="s">
        <v>188</v>
      </c>
      <c r="B212">
        <v>31</v>
      </c>
      <c r="C212" t="s">
        <v>30</v>
      </c>
      <c r="D212" t="s">
        <v>52</v>
      </c>
      <c r="E212" t="s">
        <v>20</v>
      </c>
      <c r="F212">
        <v>33</v>
      </c>
      <c r="G212">
        <v>110</v>
      </c>
      <c r="H212">
        <v>94</v>
      </c>
      <c r="I212">
        <v>20</v>
      </c>
      <c r="J212">
        <v>12</v>
      </c>
      <c r="K212">
        <v>5</v>
      </c>
      <c r="L212">
        <v>1</v>
      </c>
      <c r="M212">
        <v>2</v>
      </c>
      <c r="N212">
        <v>8</v>
      </c>
      <c r="O212">
        <v>1</v>
      </c>
      <c r="P212">
        <v>0</v>
      </c>
      <c r="Q212">
        <v>0</v>
      </c>
      <c r="R212">
        <f>SUM((J212*0.47)+(K212*0.85)+(L212*1.02)+(M212*1.4)+(N212*0.33)+(O212*0.33)-((0.283*(H212-I212))))</f>
        <v>-4.261999999999997</v>
      </c>
      <c r="S212">
        <f t="shared" si="9"/>
        <v>0</v>
      </c>
      <c r="T212" s="1">
        <f t="shared" si="10"/>
        <v>-4.261999999999997</v>
      </c>
      <c r="U212" s="2">
        <f t="shared" si="11"/>
        <v>-25.18454545454544</v>
      </c>
    </row>
    <row r="213" spans="1:21" ht="12.75">
      <c r="A213" t="s">
        <v>129</v>
      </c>
      <c r="B213">
        <v>32</v>
      </c>
      <c r="C213" t="s">
        <v>38</v>
      </c>
      <c r="D213" t="s">
        <v>52</v>
      </c>
      <c r="E213" t="s">
        <v>20</v>
      </c>
      <c r="F213">
        <v>82</v>
      </c>
      <c r="G213">
        <v>307</v>
      </c>
      <c r="H213">
        <v>261</v>
      </c>
      <c r="I213">
        <v>70</v>
      </c>
      <c r="J213">
        <v>56</v>
      </c>
      <c r="K213">
        <v>13</v>
      </c>
      <c r="L213">
        <v>0</v>
      </c>
      <c r="M213">
        <v>1</v>
      </c>
      <c r="N213">
        <v>34</v>
      </c>
      <c r="O213">
        <v>4</v>
      </c>
      <c r="P213">
        <v>12</v>
      </c>
      <c r="Q213">
        <v>4</v>
      </c>
      <c r="R213">
        <f>SUM((J213*0.47)+(K213*0.85)+(L213*1.02)+(M213*1.4)+(N213*0.33)+(O213*0.33)-((0.297*(H213-I213))))</f>
        <v>-5.417000000000002</v>
      </c>
      <c r="S213">
        <f t="shared" si="9"/>
        <v>1.12</v>
      </c>
      <c r="T213" s="1">
        <f t="shared" si="10"/>
        <v>-4.2970000000000015</v>
      </c>
      <c r="U213" s="2">
        <f t="shared" si="11"/>
        <v>-9.097882736156356</v>
      </c>
    </row>
    <row r="214" spans="1:21" ht="12.75">
      <c r="A214" t="s">
        <v>115</v>
      </c>
      <c r="B214">
        <v>24</v>
      </c>
      <c r="C214" t="s">
        <v>33</v>
      </c>
      <c r="D214" t="s">
        <v>55</v>
      </c>
      <c r="E214" t="s">
        <v>20</v>
      </c>
      <c r="F214">
        <v>16</v>
      </c>
      <c r="G214">
        <v>63</v>
      </c>
      <c r="H214">
        <v>59</v>
      </c>
      <c r="I214">
        <v>12</v>
      </c>
      <c r="J214">
        <v>8</v>
      </c>
      <c r="K214">
        <v>3</v>
      </c>
      <c r="L214">
        <v>0</v>
      </c>
      <c r="M214">
        <v>1</v>
      </c>
      <c r="N214">
        <v>2</v>
      </c>
      <c r="O214">
        <v>1</v>
      </c>
      <c r="P214">
        <v>0</v>
      </c>
      <c r="Q214">
        <v>0</v>
      </c>
      <c r="R214">
        <f>SUM((J214*0.47)+(K214*0.85)+(L214*1.02)+(M214*1.4)+(N214*0.33)+(O214*0.33)-((0.277*(H214-I214))))</f>
        <v>-4.319000000000003</v>
      </c>
      <c r="S214">
        <f t="shared" si="9"/>
        <v>0</v>
      </c>
      <c r="T214" s="1">
        <f t="shared" si="10"/>
        <v>-4.319000000000003</v>
      </c>
      <c r="U214" s="2">
        <f t="shared" si="11"/>
        <v>-44.56111111111113</v>
      </c>
    </row>
    <row r="215" spans="1:21" ht="12.75">
      <c r="A215" t="s">
        <v>157</v>
      </c>
      <c r="B215">
        <v>29</v>
      </c>
      <c r="C215" t="s">
        <v>72</v>
      </c>
      <c r="D215" t="s">
        <v>19</v>
      </c>
      <c r="E215" t="s">
        <v>20</v>
      </c>
      <c r="F215">
        <v>54</v>
      </c>
      <c r="G215">
        <v>217</v>
      </c>
      <c r="H215">
        <v>198</v>
      </c>
      <c r="I215">
        <v>55</v>
      </c>
      <c r="J215">
        <v>44</v>
      </c>
      <c r="K215">
        <v>11</v>
      </c>
      <c r="L215">
        <v>0</v>
      </c>
      <c r="M215">
        <v>0</v>
      </c>
      <c r="N215">
        <v>16</v>
      </c>
      <c r="O215">
        <v>1</v>
      </c>
      <c r="P215">
        <v>0</v>
      </c>
      <c r="Q215">
        <v>0</v>
      </c>
      <c r="R215">
        <f>SUM((J215*0.47)+(K215*0.85)+(L215*1.02)+(M215*1.4)+(N215*0.33)+(O215*0.33)-((0.28*(H215-I215))))</f>
        <v>-4.400000000000006</v>
      </c>
      <c r="S215">
        <f t="shared" si="9"/>
        <v>0</v>
      </c>
      <c r="T215" s="1">
        <f t="shared" si="10"/>
        <v>-4.400000000000006</v>
      </c>
      <c r="U215" s="2">
        <f t="shared" si="11"/>
        <v>-13.179723502304164</v>
      </c>
    </row>
    <row r="216" spans="1:21" ht="12.75">
      <c r="A216" t="s">
        <v>91</v>
      </c>
      <c r="B216">
        <v>29</v>
      </c>
      <c r="C216" t="s">
        <v>24</v>
      </c>
      <c r="D216" t="s">
        <v>19</v>
      </c>
      <c r="E216" t="s">
        <v>20</v>
      </c>
      <c r="F216">
        <v>9</v>
      </c>
      <c r="G216">
        <v>29</v>
      </c>
      <c r="H216">
        <v>27</v>
      </c>
      <c r="I216">
        <v>3</v>
      </c>
      <c r="J216">
        <v>2</v>
      </c>
      <c r="K216">
        <v>0</v>
      </c>
      <c r="L216">
        <v>1</v>
      </c>
      <c r="M216">
        <v>0</v>
      </c>
      <c r="N216">
        <v>1</v>
      </c>
      <c r="O216">
        <v>0</v>
      </c>
      <c r="P216">
        <v>0</v>
      </c>
      <c r="Q216">
        <v>0</v>
      </c>
      <c r="R216">
        <f>SUM((J216*0.47)+(K216*0.85)+(L216*1.02)+(M216*1.4)+(N216*0.33)+(O216*0.33)-((0.28*(H216-I216))))</f>
        <v>-4.430000000000001</v>
      </c>
      <c r="S216">
        <f t="shared" si="9"/>
        <v>0</v>
      </c>
      <c r="T216" s="1">
        <f t="shared" si="10"/>
        <v>-4.430000000000001</v>
      </c>
      <c r="U216" s="2">
        <f t="shared" si="11"/>
        <v>-99.29310344827589</v>
      </c>
    </row>
    <row r="217" spans="1:21" ht="12.75">
      <c r="A217" t="s">
        <v>190</v>
      </c>
      <c r="B217">
        <v>32</v>
      </c>
      <c r="C217" t="s">
        <v>35</v>
      </c>
      <c r="D217" t="s">
        <v>34</v>
      </c>
      <c r="E217" t="s">
        <v>20</v>
      </c>
      <c r="F217">
        <v>110</v>
      </c>
      <c r="G217">
        <v>452</v>
      </c>
      <c r="H217">
        <v>430</v>
      </c>
      <c r="I217">
        <v>111</v>
      </c>
      <c r="J217">
        <v>62</v>
      </c>
      <c r="K217">
        <v>32</v>
      </c>
      <c r="L217">
        <v>1</v>
      </c>
      <c r="M217">
        <v>16</v>
      </c>
      <c r="N217">
        <v>15</v>
      </c>
      <c r="O217">
        <v>5</v>
      </c>
      <c r="P217">
        <v>2</v>
      </c>
      <c r="Q217">
        <v>0</v>
      </c>
      <c r="R217">
        <f>SUM((J217*0.47)+(K217*0.85)+(L217*1.02)+(M217*1.4)+(N217*0.33)+(O217*0.33)-((0.286*(H217-I217))))</f>
        <v>-4.873999999999995</v>
      </c>
      <c r="S217">
        <f t="shared" si="9"/>
        <v>0.44</v>
      </c>
      <c r="T217" s="1">
        <f t="shared" si="10"/>
        <v>-4.433999999999995</v>
      </c>
      <c r="U217" s="2">
        <f t="shared" si="11"/>
        <v>-6.376327433628311</v>
      </c>
    </row>
    <row r="218" spans="1:21" ht="12.75">
      <c r="A218" t="s">
        <v>315</v>
      </c>
      <c r="B218">
        <v>26</v>
      </c>
      <c r="C218" t="s">
        <v>18</v>
      </c>
      <c r="D218" t="s">
        <v>55</v>
      </c>
      <c r="E218" t="s">
        <v>20</v>
      </c>
      <c r="F218">
        <v>58</v>
      </c>
      <c r="G218">
        <v>153</v>
      </c>
      <c r="H218">
        <v>146</v>
      </c>
      <c r="I218">
        <v>37</v>
      </c>
      <c r="J218">
        <v>24</v>
      </c>
      <c r="K218">
        <v>8</v>
      </c>
      <c r="L218">
        <v>0</v>
      </c>
      <c r="M218">
        <v>5</v>
      </c>
      <c r="N218">
        <v>4</v>
      </c>
      <c r="O218">
        <v>1</v>
      </c>
      <c r="P218">
        <v>0</v>
      </c>
      <c r="Q218">
        <v>1</v>
      </c>
      <c r="R218">
        <f>SUM((J218*0.47)+(K218*0.85)+(L218*1.02)+(M218*1.4)+(N218*0.33)+(O218*0.33)-((0.283*(H218-I218))))</f>
        <v>-4.117000000000001</v>
      </c>
      <c r="S218">
        <f t="shared" si="9"/>
        <v>-0.38</v>
      </c>
      <c r="T218" s="1">
        <f t="shared" si="10"/>
        <v>-4.497000000000001</v>
      </c>
      <c r="U218" s="2">
        <f t="shared" si="11"/>
        <v>-19.104901960784318</v>
      </c>
    </row>
    <row r="219" spans="1:21" ht="12.75">
      <c r="A219" t="s">
        <v>290</v>
      </c>
      <c r="B219">
        <v>25</v>
      </c>
      <c r="C219" t="s">
        <v>27</v>
      </c>
      <c r="D219" t="s">
        <v>55</v>
      </c>
      <c r="E219" t="s">
        <v>20</v>
      </c>
      <c r="F219">
        <v>55</v>
      </c>
      <c r="G219">
        <v>202</v>
      </c>
      <c r="H219">
        <v>182</v>
      </c>
      <c r="I219">
        <v>41</v>
      </c>
      <c r="J219">
        <v>25</v>
      </c>
      <c r="K219">
        <v>10</v>
      </c>
      <c r="L219">
        <v>0</v>
      </c>
      <c r="M219">
        <v>6</v>
      </c>
      <c r="N219">
        <v>16</v>
      </c>
      <c r="O219">
        <v>3</v>
      </c>
      <c r="P219">
        <v>2</v>
      </c>
      <c r="Q219">
        <v>1</v>
      </c>
      <c r="R219">
        <f>SUM((J219*0.47)+(K219*0.85)+(L219*1.02)+(M219*1.4)+(N219*0.33)+(O219*0.33)-((0.28*(H219-I219))))</f>
        <v>-4.560000000000002</v>
      </c>
      <c r="S219">
        <f t="shared" si="9"/>
        <v>0.06</v>
      </c>
      <c r="T219" s="1">
        <f t="shared" si="10"/>
        <v>-4.500000000000003</v>
      </c>
      <c r="U219" s="2">
        <f t="shared" si="11"/>
        <v>-14.480198019801989</v>
      </c>
    </row>
    <row r="220" spans="1:21" ht="12.75">
      <c r="A220" t="s">
        <v>126</v>
      </c>
      <c r="B220">
        <v>27</v>
      </c>
      <c r="C220" t="s">
        <v>51</v>
      </c>
      <c r="D220" t="s">
        <v>52</v>
      </c>
      <c r="E220" t="s">
        <v>20</v>
      </c>
      <c r="F220">
        <v>35</v>
      </c>
      <c r="G220">
        <v>92</v>
      </c>
      <c r="H220">
        <v>87</v>
      </c>
      <c r="I220">
        <v>21</v>
      </c>
      <c r="J220">
        <v>13</v>
      </c>
      <c r="K220">
        <v>7</v>
      </c>
      <c r="L220">
        <v>1</v>
      </c>
      <c r="M220">
        <v>0</v>
      </c>
      <c r="N220">
        <v>2</v>
      </c>
      <c r="O220">
        <v>1</v>
      </c>
      <c r="P220">
        <v>0</v>
      </c>
      <c r="Q220">
        <v>0</v>
      </c>
      <c r="R220">
        <f>SUM((J220*0.47)+(K220*0.85)+(L220*1.02)+(M220*1.4)+(N220*0.33)+(O220*0.33)-((0.283*(H220-I220))))</f>
        <v>-4.607999999999999</v>
      </c>
      <c r="S220">
        <f t="shared" si="9"/>
        <v>0</v>
      </c>
      <c r="T220" s="1">
        <f t="shared" si="10"/>
        <v>-4.607999999999999</v>
      </c>
      <c r="U220" s="2">
        <f t="shared" si="11"/>
        <v>-32.556521739130424</v>
      </c>
    </row>
    <row r="221" spans="1:21" ht="12.75">
      <c r="A221" t="s">
        <v>138</v>
      </c>
      <c r="B221">
        <v>27</v>
      </c>
      <c r="C221" t="s">
        <v>37</v>
      </c>
      <c r="D221" t="s">
        <v>52</v>
      </c>
      <c r="E221" t="s">
        <v>20</v>
      </c>
      <c r="F221">
        <v>78</v>
      </c>
      <c r="G221">
        <v>316</v>
      </c>
      <c r="H221">
        <v>285</v>
      </c>
      <c r="I221">
        <v>75</v>
      </c>
      <c r="J221">
        <v>58</v>
      </c>
      <c r="K221">
        <v>12</v>
      </c>
      <c r="L221">
        <v>2</v>
      </c>
      <c r="M221">
        <v>3</v>
      </c>
      <c r="N221">
        <v>26</v>
      </c>
      <c r="O221">
        <v>1</v>
      </c>
      <c r="P221">
        <v>10</v>
      </c>
      <c r="Q221">
        <v>2</v>
      </c>
      <c r="R221">
        <f>SUM((J221*0.47)+(K221*0.85)+(L221*1.02)+(M221*1.4)+(N221*0.33)+(O221*0.33)-((0.28*(H221-I221))))</f>
        <v>-6.190000000000019</v>
      </c>
      <c r="S221">
        <f t="shared" si="9"/>
        <v>1.4400000000000002</v>
      </c>
      <c r="T221" s="1">
        <f t="shared" si="10"/>
        <v>-4.750000000000019</v>
      </c>
      <c r="U221" s="2">
        <f t="shared" si="11"/>
        <v>-9.770569620253204</v>
      </c>
    </row>
    <row r="222" spans="1:21" ht="12.75">
      <c r="A222" t="s">
        <v>93</v>
      </c>
      <c r="B222">
        <v>24</v>
      </c>
      <c r="C222" t="s">
        <v>51</v>
      </c>
      <c r="D222" t="s">
        <v>52</v>
      </c>
      <c r="E222" t="s">
        <v>20</v>
      </c>
      <c r="F222">
        <v>34</v>
      </c>
      <c r="G222">
        <v>91</v>
      </c>
      <c r="H222">
        <v>79</v>
      </c>
      <c r="I222">
        <v>19</v>
      </c>
      <c r="J222">
        <v>18</v>
      </c>
      <c r="K222">
        <v>1</v>
      </c>
      <c r="L222">
        <v>0</v>
      </c>
      <c r="M222">
        <v>0</v>
      </c>
      <c r="N222">
        <v>7</v>
      </c>
      <c r="O222">
        <v>0</v>
      </c>
      <c r="P222">
        <v>2</v>
      </c>
      <c r="Q222">
        <v>0</v>
      </c>
      <c r="R222">
        <f>SUM((J222*0.47)+(K222*0.85)+(L222*1.02)+(M222*1.4)+(N222*0.33)+(O222*0.33)-((0.283*(H222-I222))))</f>
        <v>-5.359999999999998</v>
      </c>
      <c r="S222">
        <f t="shared" si="9"/>
        <v>0.44</v>
      </c>
      <c r="T222" s="1">
        <f t="shared" si="10"/>
        <v>-4.919999999999997</v>
      </c>
      <c r="U222" s="2">
        <f t="shared" si="11"/>
        <v>-35.142857142857125</v>
      </c>
    </row>
    <row r="223" spans="1:21" ht="12.75">
      <c r="A223" t="s">
        <v>297</v>
      </c>
      <c r="B223">
        <v>27</v>
      </c>
      <c r="C223" t="s">
        <v>33</v>
      </c>
      <c r="D223" t="s">
        <v>19</v>
      </c>
      <c r="E223" t="s">
        <v>20</v>
      </c>
      <c r="F223">
        <v>23</v>
      </c>
      <c r="G223">
        <v>61</v>
      </c>
      <c r="H223">
        <v>57</v>
      </c>
      <c r="I223">
        <v>11</v>
      </c>
      <c r="J223">
        <v>8</v>
      </c>
      <c r="K223">
        <v>2</v>
      </c>
      <c r="L223">
        <v>1</v>
      </c>
      <c r="M223">
        <v>0</v>
      </c>
      <c r="N223">
        <v>3</v>
      </c>
      <c r="O223">
        <v>1</v>
      </c>
      <c r="P223">
        <v>0</v>
      </c>
      <c r="Q223">
        <v>0</v>
      </c>
      <c r="R223">
        <f>SUM((J223*0.47)+(K223*0.85)+(L223*1.02)+(M223*1.4)+(N223*0.33)+(O223*0.33)-((0.277*(H223-I223))))</f>
        <v>-4.942</v>
      </c>
      <c r="S223">
        <f t="shared" si="9"/>
        <v>0</v>
      </c>
      <c r="T223" s="1">
        <f t="shared" si="10"/>
        <v>-4.942</v>
      </c>
      <c r="U223" s="2">
        <f t="shared" si="11"/>
        <v>-52.66065573770492</v>
      </c>
    </row>
    <row r="224" spans="1:21" ht="12.75">
      <c r="A224" t="s">
        <v>47</v>
      </c>
      <c r="B224">
        <v>23</v>
      </c>
      <c r="C224" t="s">
        <v>37</v>
      </c>
      <c r="D224" t="s">
        <v>22</v>
      </c>
      <c r="E224" t="s">
        <v>20</v>
      </c>
      <c r="F224">
        <v>22</v>
      </c>
      <c r="G224">
        <v>73</v>
      </c>
      <c r="H224">
        <v>65</v>
      </c>
      <c r="I224">
        <v>12</v>
      </c>
      <c r="J224">
        <v>10</v>
      </c>
      <c r="K224">
        <v>1</v>
      </c>
      <c r="L224">
        <v>0</v>
      </c>
      <c r="M224">
        <v>1</v>
      </c>
      <c r="N224">
        <v>7</v>
      </c>
      <c r="O224">
        <v>1</v>
      </c>
      <c r="P224">
        <v>1</v>
      </c>
      <c r="Q224">
        <v>0</v>
      </c>
      <c r="R224">
        <f>SUM((J224*0.47)+(K224*0.85)+(L224*1.02)+(M224*1.4)+(N224*0.33)+(O224*0.33)-((0.28*(H224-I224))))</f>
        <v>-5.250000000000002</v>
      </c>
      <c r="S224">
        <f t="shared" si="9"/>
        <v>0.22</v>
      </c>
      <c r="T224" s="1">
        <f t="shared" si="10"/>
        <v>-5.030000000000002</v>
      </c>
      <c r="U224" s="2">
        <f t="shared" si="11"/>
        <v>-44.78767123287673</v>
      </c>
    </row>
    <row r="225" spans="1:21" ht="12.75">
      <c r="A225" t="s">
        <v>167</v>
      </c>
      <c r="B225">
        <v>31</v>
      </c>
      <c r="C225" t="s">
        <v>37</v>
      </c>
      <c r="D225" t="s">
        <v>45</v>
      </c>
      <c r="E225" t="s">
        <v>20</v>
      </c>
      <c r="F225">
        <v>40</v>
      </c>
      <c r="G225">
        <v>115</v>
      </c>
      <c r="H225">
        <v>106</v>
      </c>
      <c r="I225">
        <v>27</v>
      </c>
      <c r="J225">
        <v>24</v>
      </c>
      <c r="K225">
        <v>1</v>
      </c>
      <c r="L225">
        <v>1</v>
      </c>
      <c r="M225">
        <v>1</v>
      </c>
      <c r="N225">
        <v>8</v>
      </c>
      <c r="O225">
        <v>0</v>
      </c>
      <c r="P225">
        <v>1</v>
      </c>
      <c r="Q225">
        <v>1</v>
      </c>
      <c r="R225">
        <f>SUM((J225*0.47)+(K225*0.85)+(L225*1.02)+(M225*1.4)+(N225*0.33)+(O225*0.33)-((0.28*(H225-I225))))</f>
        <v>-4.930000000000003</v>
      </c>
      <c r="S225">
        <f t="shared" si="9"/>
        <v>-0.16</v>
      </c>
      <c r="T225" s="1">
        <f t="shared" si="10"/>
        <v>-5.090000000000003</v>
      </c>
      <c r="U225" s="2">
        <f t="shared" si="11"/>
        <v>-28.769565217391325</v>
      </c>
    </row>
    <row r="226" spans="1:21" ht="12.75">
      <c r="A226" t="s">
        <v>293</v>
      </c>
      <c r="B226">
        <v>22</v>
      </c>
      <c r="C226" t="s">
        <v>35</v>
      </c>
      <c r="D226" t="s">
        <v>31</v>
      </c>
      <c r="E226" t="s">
        <v>20</v>
      </c>
      <c r="F226">
        <v>89</v>
      </c>
      <c r="G226">
        <v>344</v>
      </c>
      <c r="H226">
        <v>315</v>
      </c>
      <c r="I226">
        <v>85</v>
      </c>
      <c r="J226">
        <v>63</v>
      </c>
      <c r="K226">
        <v>15</v>
      </c>
      <c r="L226">
        <v>0</v>
      </c>
      <c r="M226">
        <v>7</v>
      </c>
      <c r="N226">
        <v>27</v>
      </c>
      <c r="O226">
        <v>0</v>
      </c>
      <c r="P226">
        <v>0</v>
      </c>
      <c r="Q226">
        <v>1</v>
      </c>
      <c r="R226">
        <f>SUM((J226*0.47)+(K226*0.85)+(L226*1.02)+(M226*1.4)+(N226*0.33)+(O226*0.33)-((0.286*(H226-I226))))</f>
        <v>-4.710000000000008</v>
      </c>
      <c r="S226">
        <f t="shared" si="9"/>
        <v>-0.38</v>
      </c>
      <c r="T226" s="1">
        <f t="shared" si="10"/>
        <v>-5.090000000000008</v>
      </c>
      <c r="U226" s="2">
        <f t="shared" si="11"/>
        <v>-9.617732558139549</v>
      </c>
    </row>
    <row r="227" spans="1:21" ht="12.75">
      <c r="A227" t="s">
        <v>254</v>
      </c>
      <c r="B227">
        <v>26</v>
      </c>
      <c r="C227" t="s">
        <v>25</v>
      </c>
      <c r="D227" t="s">
        <v>22</v>
      </c>
      <c r="E227" t="s">
        <v>20</v>
      </c>
      <c r="F227">
        <v>54</v>
      </c>
      <c r="G227">
        <v>229</v>
      </c>
      <c r="H227">
        <v>205</v>
      </c>
      <c r="I227">
        <v>54</v>
      </c>
      <c r="J227">
        <v>38</v>
      </c>
      <c r="K227">
        <v>14</v>
      </c>
      <c r="L227">
        <v>0</v>
      </c>
      <c r="M227">
        <v>2</v>
      </c>
      <c r="N227">
        <v>16</v>
      </c>
      <c r="O227">
        <v>3</v>
      </c>
      <c r="P227">
        <v>4</v>
      </c>
      <c r="Q227">
        <v>2</v>
      </c>
      <c r="R227">
        <f>SUM((J227*0.47)+(K227*0.85)+(L227*1.02)+(M227*1.4)+(N227*0.33)+(O227*0.33)-((0.292*(H227-I227))))</f>
        <v>-5.2620000000000005</v>
      </c>
      <c r="S227">
        <f t="shared" si="9"/>
        <v>0.12</v>
      </c>
      <c r="T227" s="1">
        <f t="shared" si="10"/>
        <v>-5.142</v>
      </c>
      <c r="U227" s="2">
        <f t="shared" si="11"/>
        <v>-14.59519650655022</v>
      </c>
    </row>
    <row r="228" spans="1:21" ht="12.75">
      <c r="A228" t="s">
        <v>216</v>
      </c>
      <c r="B228">
        <v>31</v>
      </c>
      <c r="C228" t="s">
        <v>53</v>
      </c>
      <c r="D228" t="s">
        <v>19</v>
      </c>
      <c r="E228" t="s">
        <v>20</v>
      </c>
      <c r="F228">
        <v>99</v>
      </c>
      <c r="G228">
        <v>421</v>
      </c>
      <c r="H228">
        <v>392</v>
      </c>
      <c r="I228">
        <v>112</v>
      </c>
      <c r="J228">
        <v>79</v>
      </c>
      <c r="K228">
        <v>23</v>
      </c>
      <c r="L228">
        <v>1</v>
      </c>
      <c r="M228">
        <v>9</v>
      </c>
      <c r="N228">
        <v>16</v>
      </c>
      <c r="O228">
        <v>5</v>
      </c>
      <c r="P228">
        <v>1</v>
      </c>
      <c r="Q228">
        <v>0</v>
      </c>
      <c r="R228">
        <f>SUM((J228*0.47)+(K228*0.85)+(L228*1.02)+(M228*1.4)+(N228*0.33)+(O228*0.33)-((0.295*(H228-I228))))</f>
        <v>-5.36999999999999</v>
      </c>
      <c r="S228">
        <f t="shared" si="9"/>
        <v>0.22</v>
      </c>
      <c r="T228" s="1">
        <f t="shared" si="10"/>
        <v>-5.149999999999991</v>
      </c>
      <c r="U228" s="2">
        <f t="shared" si="11"/>
        <v>-7.951306413301649</v>
      </c>
    </row>
    <row r="229" spans="1:21" ht="12.75">
      <c r="A229" t="s">
        <v>183</v>
      </c>
      <c r="B229">
        <v>36</v>
      </c>
      <c r="C229" t="s">
        <v>51</v>
      </c>
      <c r="D229" t="s">
        <v>52</v>
      </c>
      <c r="E229" t="s">
        <v>20</v>
      </c>
      <c r="F229">
        <v>17</v>
      </c>
      <c r="G229">
        <v>56</v>
      </c>
      <c r="H229">
        <v>52</v>
      </c>
      <c r="I229">
        <v>11</v>
      </c>
      <c r="J229">
        <v>10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  <c r="Q229">
        <v>0</v>
      </c>
      <c r="R229">
        <f>SUM((J229*0.47)+(K229*0.85)+(L229*1.02)+(M229*1.4)+(N229*0.33)+(O229*0.33)-((0.283*(H229-I229))))</f>
        <v>-5.173</v>
      </c>
      <c r="S229">
        <f t="shared" si="9"/>
        <v>0</v>
      </c>
      <c r="T229" s="1">
        <f t="shared" si="10"/>
        <v>-5.173</v>
      </c>
      <c r="U229" s="2">
        <f t="shared" si="11"/>
        <v>-60.043749999999996</v>
      </c>
    </row>
    <row r="230" spans="1:21" ht="12.75">
      <c r="A230" t="s">
        <v>64</v>
      </c>
      <c r="B230">
        <v>23</v>
      </c>
      <c r="C230" t="s">
        <v>41</v>
      </c>
      <c r="D230" t="s">
        <v>28</v>
      </c>
      <c r="E230" t="s">
        <v>20</v>
      </c>
      <c r="F230">
        <v>38</v>
      </c>
      <c r="G230">
        <v>142</v>
      </c>
      <c r="H230">
        <v>131</v>
      </c>
      <c r="I230">
        <v>28</v>
      </c>
      <c r="J230">
        <v>18</v>
      </c>
      <c r="K230">
        <v>5</v>
      </c>
      <c r="L230">
        <v>0</v>
      </c>
      <c r="M230">
        <v>5</v>
      </c>
      <c r="N230">
        <v>10</v>
      </c>
      <c r="O230">
        <v>0</v>
      </c>
      <c r="P230">
        <v>0</v>
      </c>
      <c r="Q230">
        <v>0</v>
      </c>
      <c r="R230">
        <f>SUM((J230*0.47)+(K230*0.85)+(L230*1.02)+(M230*1.4)+(N230*0.33)+(O230*0.33)-((0.275*(H230-I230))))</f>
        <v>-5.315000000000001</v>
      </c>
      <c r="S230">
        <f t="shared" si="9"/>
        <v>0</v>
      </c>
      <c r="T230" s="1">
        <f t="shared" si="10"/>
        <v>-5.315000000000001</v>
      </c>
      <c r="U230" s="2">
        <f t="shared" si="11"/>
        <v>-24.329225352112683</v>
      </c>
    </row>
    <row r="231" spans="1:21" ht="12.75">
      <c r="A231" t="s">
        <v>296</v>
      </c>
      <c r="B231">
        <v>26</v>
      </c>
      <c r="C231" t="s">
        <v>33</v>
      </c>
      <c r="D231" t="s">
        <v>34</v>
      </c>
      <c r="E231" t="s">
        <v>20</v>
      </c>
      <c r="F231">
        <v>9</v>
      </c>
      <c r="G231">
        <v>31</v>
      </c>
      <c r="H231">
        <v>30</v>
      </c>
      <c r="I231">
        <v>3</v>
      </c>
      <c r="J231">
        <v>2</v>
      </c>
      <c r="K231">
        <v>1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f>SUM((J231*0.47)+(K231*0.85)+(L231*1.02)+(M231*1.4)+(N231*0.33)+(O231*0.33)-((0.277*(H231-I231))))</f>
        <v>-5.359000000000001</v>
      </c>
      <c r="S231">
        <f t="shared" si="9"/>
        <v>0</v>
      </c>
      <c r="T231" s="1">
        <f t="shared" si="10"/>
        <v>-5.359000000000001</v>
      </c>
      <c r="U231" s="2">
        <f t="shared" si="11"/>
        <v>-112.36612903225807</v>
      </c>
    </row>
    <row r="232" spans="1:21" ht="12.75">
      <c r="A232" t="s">
        <v>162</v>
      </c>
      <c r="B232">
        <v>27</v>
      </c>
      <c r="C232" t="s">
        <v>33</v>
      </c>
      <c r="D232" t="s">
        <v>49</v>
      </c>
      <c r="E232" t="s">
        <v>20</v>
      </c>
      <c r="F232">
        <v>59</v>
      </c>
      <c r="G232">
        <v>108</v>
      </c>
      <c r="H232">
        <v>103</v>
      </c>
      <c r="I232">
        <v>24</v>
      </c>
      <c r="J232">
        <v>19</v>
      </c>
      <c r="K232">
        <v>3</v>
      </c>
      <c r="L232">
        <v>1</v>
      </c>
      <c r="M232">
        <v>1</v>
      </c>
      <c r="N232">
        <v>4</v>
      </c>
      <c r="O232">
        <v>0</v>
      </c>
      <c r="P232">
        <v>14</v>
      </c>
      <c r="Q232">
        <v>5</v>
      </c>
      <c r="R232">
        <f>SUM((J232*0.47)+(K232*0.85)+(L232*1.02)+(M232*1.4)+(N232*0.33)+(O232*0.33)-((0.277*(H232-I232))))</f>
        <v>-6.663000000000002</v>
      </c>
      <c r="S232">
        <f t="shared" si="9"/>
        <v>1.1800000000000002</v>
      </c>
      <c r="T232" s="1">
        <f t="shared" si="10"/>
        <v>-5.483000000000002</v>
      </c>
      <c r="U232" s="2">
        <f t="shared" si="11"/>
        <v>-32.99953703703705</v>
      </c>
    </row>
    <row r="233" spans="1:21" ht="12.75">
      <c r="A233" t="s">
        <v>176</v>
      </c>
      <c r="B233">
        <v>25</v>
      </c>
      <c r="C233" t="s">
        <v>33</v>
      </c>
      <c r="D233" t="s">
        <v>45</v>
      </c>
      <c r="E233" t="s">
        <v>20</v>
      </c>
      <c r="F233">
        <v>40</v>
      </c>
      <c r="G233">
        <v>115</v>
      </c>
      <c r="H233">
        <v>101</v>
      </c>
      <c r="I233">
        <v>19</v>
      </c>
      <c r="J233">
        <v>13</v>
      </c>
      <c r="K233">
        <v>3</v>
      </c>
      <c r="L233">
        <v>0</v>
      </c>
      <c r="M233">
        <v>3</v>
      </c>
      <c r="N233">
        <v>11</v>
      </c>
      <c r="O233">
        <v>2</v>
      </c>
      <c r="P233">
        <v>2</v>
      </c>
      <c r="Q233">
        <v>1</v>
      </c>
      <c r="R233">
        <f>SUM((J233*0.47)+(K233*0.85)+(L233*1.02)+(M233*1.4)+(N233*0.33)+(O233*0.33)-((0.277*(H233-I233))))</f>
        <v>-5.564000000000004</v>
      </c>
      <c r="S233">
        <f t="shared" si="9"/>
        <v>0.06</v>
      </c>
      <c r="T233" s="1">
        <f t="shared" si="10"/>
        <v>-5.504000000000004</v>
      </c>
      <c r="U233" s="2">
        <f t="shared" si="11"/>
        <v>-31.109565217391328</v>
      </c>
    </row>
    <row r="234" spans="1:21" ht="12.75">
      <c r="A234" t="s">
        <v>243</v>
      </c>
      <c r="B234">
        <v>31</v>
      </c>
      <c r="C234" t="s">
        <v>30</v>
      </c>
      <c r="D234" t="s">
        <v>31</v>
      </c>
      <c r="E234" t="s">
        <v>20</v>
      </c>
      <c r="F234">
        <v>58</v>
      </c>
      <c r="G234">
        <v>179</v>
      </c>
      <c r="H234">
        <v>163</v>
      </c>
      <c r="I234">
        <v>33</v>
      </c>
      <c r="J234">
        <v>16</v>
      </c>
      <c r="K234">
        <v>9</v>
      </c>
      <c r="L234">
        <v>0</v>
      </c>
      <c r="M234">
        <v>8</v>
      </c>
      <c r="N234">
        <v>16</v>
      </c>
      <c r="O234">
        <v>0</v>
      </c>
      <c r="P234">
        <v>0</v>
      </c>
      <c r="Q234">
        <v>1</v>
      </c>
      <c r="R234">
        <f>SUM((J234*0.47)+(K234*0.85)+(L234*1.02)+(M234*1.4)+(N234*0.33)+(O234*0.33)-((0.283*(H234-I234))))</f>
        <v>-5.140000000000001</v>
      </c>
      <c r="S234">
        <f t="shared" si="9"/>
        <v>-0.38</v>
      </c>
      <c r="T234" s="1">
        <f t="shared" si="10"/>
        <v>-5.5200000000000005</v>
      </c>
      <c r="U234" s="2">
        <f t="shared" si="11"/>
        <v>-20.044692737430168</v>
      </c>
    </row>
    <row r="235" spans="1:21" ht="12.75">
      <c r="A235" t="s">
        <v>193</v>
      </c>
      <c r="B235">
        <v>25</v>
      </c>
      <c r="C235" t="s">
        <v>37</v>
      </c>
      <c r="D235" t="s">
        <v>19</v>
      </c>
      <c r="E235" t="s">
        <v>20</v>
      </c>
      <c r="F235">
        <v>72</v>
      </c>
      <c r="G235">
        <v>263</v>
      </c>
      <c r="H235">
        <v>222</v>
      </c>
      <c r="I235">
        <v>47</v>
      </c>
      <c r="J235">
        <v>30</v>
      </c>
      <c r="K235">
        <v>8</v>
      </c>
      <c r="L235">
        <v>0</v>
      </c>
      <c r="M235">
        <v>9</v>
      </c>
      <c r="N235">
        <v>27</v>
      </c>
      <c r="O235">
        <v>3</v>
      </c>
      <c r="P235">
        <v>2</v>
      </c>
      <c r="Q235">
        <v>1</v>
      </c>
      <c r="R235">
        <f>SUM((J235*0.47)+(K235*0.85)+(L235*1.02)+(M235*1.4)+(N235*0.33)+(O235*0.33)-((0.28*(H235-I235))))</f>
        <v>-5.6000000000000085</v>
      </c>
      <c r="S235">
        <f t="shared" si="9"/>
        <v>0.06</v>
      </c>
      <c r="T235" s="1">
        <f t="shared" si="10"/>
        <v>-5.540000000000009</v>
      </c>
      <c r="U235" s="2">
        <f t="shared" si="11"/>
        <v>-13.692015209125499</v>
      </c>
    </row>
    <row r="236" spans="1:21" ht="12.75">
      <c r="A236" t="s">
        <v>272</v>
      </c>
      <c r="B236">
        <v>30</v>
      </c>
      <c r="C236" t="s">
        <v>38</v>
      </c>
      <c r="D236" t="s">
        <v>19</v>
      </c>
      <c r="E236" t="s">
        <v>20</v>
      </c>
      <c r="F236">
        <v>36</v>
      </c>
      <c r="G236">
        <v>115</v>
      </c>
      <c r="H236">
        <v>105</v>
      </c>
      <c r="I236">
        <v>24</v>
      </c>
      <c r="J236">
        <v>16</v>
      </c>
      <c r="K236">
        <v>6</v>
      </c>
      <c r="L236">
        <v>0</v>
      </c>
      <c r="M236">
        <v>2</v>
      </c>
      <c r="N236">
        <v>9</v>
      </c>
      <c r="O236">
        <v>0</v>
      </c>
      <c r="P236">
        <v>0</v>
      </c>
      <c r="Q236">
        <v>0</v>
      </c>
      <c r="R236">
        <f>SUM((J236*0.47)+(K236*0.85)+(L236*1.02)+(M236*1.4)+(N236*0.33)+(O236*0.33)-((0.297*(H236-I236))))</f>
        <v>-5.667000000000002</v>
      </c>
      <c r="S236">
        <f t="shared" si="9"/>
        <v>0</v>
      </c>
      <c r="T236" s="1">
        <f t="shared" si="10"/>
        <v>-5.667000000000002</v>
      </c>
      <c r="U236" s="2">
        <f t="shared" si="11"/>
        <v>-32.0308695652174</v>
      </c>
    </row>
    <row r="237" spans="1:21" ht="12.75">
      <c r="A237" t="s">
        <v>60</v>
      </c>
      <c r="B237">
        <v>23</v>
      </c>
      <c r="C237" t="s">
        <v>58</v>
      </c>
      <c r="D237" t="s">
        <v>45</v>
      </c>
      <c r="E237" t="s">
        <v>20</v>
      </c>
      <c r="F237">
        <v>40</v>
      </c>
      <c r="G237">
        <v>115</v>
      </c>
      <c r="H237">
        <v>102</v>
      </c>
      <c r="I237">
        <v>23</v>
      </c>
      <c r="J237">
        <v>15</v>
      </c>
      <c r="K237">
        <v>5</v>
      </c>
      <c r="L237">
        <v>0</v>
      </c>
      <c r="M237">
        <v>3</v>
      </c>
      <c r="N237">
        <v>6</v>
      </c>
      <c r="O237">
        <v>2</v>
      </c>
      <c r="P237">
        <v>1</v>
      </c>
      <c r="Q237">
        <v>1</v>
      </c>
      <c r="R237">
        <f>SUM((J237*0.47)+(K237*0.85)+(L237*1.02)+(M237*1.4)+(N237*0.33)+(O237*0.33)-((0.3*(H237-I237))))</f>
        <v>-5.559999999999999</v>
      </c>
      <c r="S237">
        <f t="shared" si="9"/>
        <v>-0.16</v>
      </c>
      <c r="T237" s="1">
        <f t="shared" si="10"/>
        <v>-5.719999999999999</v>
      </c>
      <c r="U237" s="2">
        <f t="shared" si="11"/>
        <v>-32.33043478260869</v>
      </c>
    </row>
    <row r="238" spans="1:21" ht="12.75">
      <c r="A238" t="s">
        <v>59</v>
      </c>
      <c r="B238">
        <v>25</v>
      </c>
      <c r="C238" t="s">
        <v>18</v>
      </c>
      <c r="D238" t="s">
        <v>52</v>
      </c>
      <c r="E238" t="s">
        <v>20</v>
      </c>
      <c r="F238">
        <v>25</v>
      </c>
      <c r="G238">
        <v>58</v>
      </c>
      <c r="H238">
        <v>52</v>
      </c>
      <c r="I238">
        <v>9</v>
      </c>
      <c r="J238">
        <v>7</v>
      </c>
      <c r="K238">
        <v>2</v>
      </c>
      <c r="L238">
        <v>0</v>
      </c>
      <c r="M238">
        <v>0</v>
      </c>
      <c r="N238">
        <v>4</v>
      </c>
      <c r="O238">
        <v>0</v>
      </c>
      <c r="P238">
        <v>0</v>
      </c>
      <c r="Q238">
        <v>0</v>
      </c>
      <c r="R238">
        <f>SUM((J238*0.47)+(K238*0.85)+(L238*1.02)+(M238*1.4)+(N238*0.33)+(O238*0.33)-((0.283*(H238-I238))))</f>
        <v>-5.858999999999998</v>
      </c>
      <c r="S238">
        <f t="shared" si="9"/>
        <v>0</v>
      </c>
      <c r="T238" s="1">
        <f t="shared" si="10"/>
        <v>-5.858999999999998</v>
      </c>
      <c r="U238" s="2">
        <f t="shared" si="11"/>
        <v>-65.6612068965517</v>
      </c>
    </row>
    <row r="239" spans="1:21" ht="12.75">
      <c r="A239" t="s">
        <v>181</v>
      </c>
      <c r="B239">
        <v>31</v>
      </c>
      <c r="C239" t="s">
        <v>33</v>
      </c>
      <c r="D239" t="s">
        <v>22</v>
      </c>
      <c r="E239" t="s">
        <v>20</v>
      </c>
      <c r="F239">
        <v>105</v>
      </c>
      <c r="G239">
        <v>465</v>
      </c>
      <c r="H239">
        <v>407</v>
      </c>
      <c r="I239">
        <v>94</v>
      </c>
      <c r="J239">
        <v>63</v>
      </c>
      <c r="K239">
        <v>19</v>
      </c>
      <c r="L239">
        <v>2</v>
      </c>
      <c r="M239">
        <v>10</v>
      </c>
      <c r="N239">
        <v>47</v>
      </c>
      <c r="O239">
        <v>5</v>
      </c>
      <c r="P239">
        <v>12</v>
      </c>
      <c r="Q239">
        <v>2</v>
      </c>
      <c r="R239">
        <f>SUM((J239*0.47)+(K239*0.85)+(L239*1.02)+(M239*1.4)+(N239*0.33)+(O239*0.33)-((0.277*(H239-I239))))</f>
        <v>-7.741</v>
      </c>
      <c r="S239">
        <f t="shared" si="9"/>
        <v>1.8800000000000001</v>
      </c>
      <c r="T239" s="1">
        <f t="shared" si="10"/>
        <v>-5.861</v>
      </c>
      <c r="U239" s="2">
        <f t="shared" si="11"/>
        <v>-8.192795698924732</v>
      </c>
    </row>
    <row r="240" spans="1:21" ht="12.75">
      <c r="A240" t="s">
        <v>309</v>
      </c>
      <c r="B240">
        <v>23</v>
      </c>
      <c r="C240" t="s">
        <v>58</v>
      </c>
      <c r="D240" t="s">
        <v>19</v>
      </c>
      <c r="E240" t="s">
        <v>20</v>
      </c>
      <c r="F240">
        <v>51</v>
      </c>
      <c r="G240">
        <v>201</v>
      </c>
      <c r="H240">
        <v>172</v>
      </c>
      <c r="I240">
        <v>40</v>
      </c>
      <c r="J240">
        <v>28</v>
      </c>
      <c r="K240">
        <v>9</v>
      </c>
      <c r="L240">
        <v>0</v>
      </c>
      <c r="M240">
        <v>3</v>
      </c>
      <c r="N240">
        <v>28</v>
      </c>
      <c r="O240">
        <v>0</v>
      </c>
      <c r="P240">
        <v>0</v>
      </c>
      <c r="Q240">
        <v>2</v>
      </c>
      <c r="R240">
        <f>SUM((J240*0.47)+(K240*0.85)+(L240*1.02)+(M240*1.4)+(N240*0.33)+(O240*0.33)-((0.3*(H240-I240))))</f>
        <v>-5.350000000000001</v>
      </c>
      <c r="S240">
        <f t="shared" si="9"/>
        <v>-0.76</v>
      </c>
      <c r="T240" s="1">
        <f t="shared" si="10"/>
        <v>-6.110000000000001</v>
      </c>
      <c r="U240" s="2">
        <f t="shared" si="11"/>
        <v>-19.758706467661696</v>
      </c>
    </row>
    <row r="241" spans="1:21" ht="12.75">
      <c r="A241" t="s">
        <v>79</v>
      </c>
      <c r="B241">
        <v>24</v>
      </c>
      <c r="C241" t="s">
        <v>18</v>
      </c>
      <c r="D241" t="s">
        <v>34</v>
      </c>
      <c r="E241" t="s">
        <v>20</v>
      </c>
      <c r="F241">
        <v>17</v>
      </c>
      <c r="G241">
        <v>68</v>
      </c>
      <c r="H241">
        <v>59</v>
      </c>
      <c r="I241">
        <v>9</v>
      </c>
      <c r="J241">
        <v>8</v>
      </c>
      <c r="K241">
        <v>1</v>
      </c>
      <c r="L241">
        <v>0</v>
      </c>
      <c r="M241">
        <v>0</v>
      </c>
      <c r="N241">
        <v>5</v>
      </c>
      <c r="O241">
        <v>1</v>
      </c>
      <c r="P241">
        <v>5</v>
      </c>
      <c r="Q241">
        <v>0</v>
      </c>
      <c r="R241">
        <f>SUM((J241*0.47)+(K241*0.85)+(L241*1.02)+(M241*1.4)+(N241*0.33)+(O241*0.33)-((0.283*(H241-I241))))</f>
        <v>-7.559999999999999</v>
      </c>
      <c r="S241">
        <f t="shared" si="9"/>
        <v>1.1</v>
      </c>
      <c r="T241" s="1">
        <f t="shared" si="10"/>
        <v>-6.459999999999999</v>
      </c>
      <c r="U241" s="2">
        <f t="shared" si="11"/>
        <v>-61.74999999999999</v>
      </c>
    </row>
    <row r="242" spans="1:21" ht="12.75">
      <c r="A242" t="s">
        <v>240</v>
      </c>
      <c r="B242">
        <v>28</v>
      </c>
      <c r="C242" t="s">
        <v>38</v>
      </c>
      <c r="D242" t="s">
        <v>49</v>
      </c>
      <c r="E242" t="s">
        <v>20</v>
      </c>
      <c r="F242">
        <v>77</v>
      </c>
      <c r="G242">
        <v>287</v>
      </c>
      <c r="H242">
        <v>255</v>
      </c>
      <c r="I242">
        <v>63</v>
      </c>
      <c r="J242">
        <v>41</v>
      </c>
      <c r="K242">
        <v>14</v>
      </c>
      <c r="L242">
        <v>2</v>
      </c>
      <c r="M242">
        <v>6</v>
      </c>
      <c r="N242">
        <v>20</v>
      </c>
      <c r="O242">
        <v>1</v>
      </c>
      <c r="P242">
        <v>14</v>
      </c>
      <c r="Q242">
        <v>3</v>
      </c>
      <c r="R242">
        <f>SUM((J242*0.47)+(K242*0.85)+(L242*1.02)+(M242*1.4)+(N242*0.33)+(O242*0.33)-((0.297*(H242-I242))))</f>
        <v>-8.484000000000002</v>
      </c>
      <c r="S242">
        <f t="shared" si="9"/>
        <v>1.94</v>
      </c>
      <c r="T242" s="1">
        <f t="shared" si="10"/>
        <v>-6.544000000000002</v>
      </c>
      <c r="U242" s="2">
        <f t="shared" si="11"/>
        <v>-14.820905923344954</v>
      </c>
    </row>
    <row r="243" spans="1:21" ht="12.75">
      <c r="A243" t="s">
        <v>43</v>
      </c>
      <c r="B243">
        <v>24</v>
      </c>
      <c r="C243" t="s">
        <v>41</v>
      </c>
      <c r="D243" t="s">
        <v>19</v>
      </c>
      <c r="E243" t="s">
        <v>20</v>
      </c>
      <c r="F243">
        <v>47</v>
      </c>
      <c r="G243">
        <v>166</v>
      </c>
      <c r="H243">
        <v>150</v>
      </c>
      <c r="I243">
        <v>30</v>
      </c>
      <c r="J243">
        <v>19</v>
      </c>
      <c r="K243">
        <v>5</v>
      </c>
      <c r="L243">
        <v>1</v>
      </c>
      <c r="M243">
        <v>5</v>
      </c>
      <c r="N243">
        <v>12</v>
      </c>
      <c r="O243">
        <v>3</v>
      </c>
      <c r="P243">
        <v>0</v>
      </c>
      <c r="Q243">
        <v>0</v>
      </c>
      <c r="R243">
        <f>SUM((J243*0.47)+(K243*0.85)+(L243*1.02)+(M243*1.4)+(N243*0.33)+(O243*0.33)-((0.275*(H243-I243))))</f>
        <v>-6.850000000000001</v>
      </c>
      <c r="S243">
        <f t="shared" si="9"/>
        <v>0</v>
      </c>
      <c r="T243" s="1">
        <f t="shared" si="10"/>
        <v>-6.850000000000001</v>
      </c>
      <c r="U243" s="2">
        <f t="shared" si="11"/>
        <v>-26.822289156626514</v>
      </c>
    </row>
    <row r="244" spans="1:21" ht="12.75">
      <c r="A244" t="s">
        <v>145</v>
      </c>
      <c r="B244">
        <v>35</v>
      </c>
      <c r="C244" t="s">
        <v>51</v>
      </c>
      <c r="D244" t="s">
        <v>34</v>
      </c>
      <c r="E244" t="s">
        <v>20</v>
      </c>
      <c r="F244">
        <v>91</v>
      </c>
      <c r="G244">
        <v>251</v>
      </c>
      <c r="H244">
        <v>235</v>
      </c>
      <c r="I244">
        <v>59</v>
      </c>
      <c r="J244">
        <v>42</v>
      </c>
      <c r="K244">
        <v>9</v>
      </c>
      <c r="L244">
        <v>2</v>
      </c>
      <c r="M244">
        <v>6</v>
      </c>
      <c r="N244">
        <v>13</v>
      </c>
      <c r="O244">
        <v>1</v>
      </c>
      <c r="P244">
        <v>4</v>
      </c>
      <c r="Q244">
        <v>1</v>
      </c>
      <c r="R244">
        <f>SUM((J244*0.47)+(K244*0.85)+(L244*1.02)+(M244*1.4)+(N244*0.33)+(O244*0.33)-((0.283*(H244-I244))))</f>
        <v>-7.357999999999997</v>
      </c>
      <c r="S244">
        <f t="shared" si="9"/>
        <v>0.5</v>
      </c>
      <c r="T244" s="1">
        <f t="shared" si="10"/>
        <v>-6.857999999999997</v>
      </c>
      <c r="U244" s="2">
        <f t="shared" si="11"/>
        <v>-17.759760956175292</v>
      </c>
    </row>
    <row r="245" spans="1:21" ht="12.75">
      <c r="A245" t="s">
        <v>90</v>
      </c>
      <c r="B245">
        <v>26</v>
      </c>
      <c r="C245" t="s">
        <v>51</v>
      </c>
      <c r="D245" t="s">
        <v>19</v>
      </c>
      <c r="E245" t="s">
        <v>20</v>
      </c>
      <c r="F245">
        <v>36</v>
      </c>
      <c r="G245">
        <v>115</v>
      </c>
      <c r="H245">
        <v>103</v>
      </c>
      <c r="I245">
        <v>21</v>
      </c>
      <c r="J245">
        <v>16</v>
      </c>
      <c r="K245">
        <v>3</v>
      </c>
      <c r="L245">
        <v>0</v>
      </c>
      <c r="M245">
        <v>2</v>
      </c>
      <c r="N245">
        <v>9</v>
      </c>
      <c r="O245">
        <v>1</v>
      </c>
      <c r="P245">
        <v>0</v>
      </c>
      <c r="Q245">
        <v>0</v>
      </c>
      <c r="R245">
        <f>SUM((J245*0.47)+(K245*0.85)+(L245*1.02)+(M245*1.4)+(N245*0.33)+(O245*0.33)-((0.283*(H245-I245))))</f>
        <v>-7.035999999999998</v>
      </c>
      <c r="S245">
        <f t="shared" si="9"/>
        <v>0</v>
      </c>
      <c r="T245" s="1">
        <f t="shared" si="10"/>
        <v>-7.035999999999998</v>
      </c>
      <c r="U245" s="2">
        <f t="shared" si="11"/>
        <v>-39.768695652173896</v>
      </c>
    </row>
    <row r="246" spans="1:21" ht="12.75">
      <c r="A246" t="s">
        <v>271</v>
      </c>
      <c r="B246">
        <v>32</v>
      </c>
      <c r="C246" t="s">
        <v>18</v>
      </c>
      <c r="D246" t="s">
        <v>45</v>
      </c>
      <c r="E246" t="s">
        <v>20</v>
      </c>
      <c r="F246">
        <v>27</v>
      </c>
      <c r="G246">
        <v>80</v>
      </c>
      <c r="H246">
        <v>74</v>
      </c>
      <c r="I246">
        <v>15</v>
      </c>
      <c r="J246">
        <v>14</v>
      </c>
      <c r="K246">
        <v>0</v>
      </c>
      <c r="L246">
        <v>0</v>
      </c>
      <c r="M246">
        <v>1</v>
      </c>
      <c r="N246">
        <v>6</v>
      </c>
      <c r="O246">
        <v>0</v>
      </c>
      <c r="P246">
        <v>0</v>
      </c>
      <c r="Q246">
        <v>1</v>
      </c>
      <c r="R246">
        <f>SUM((J246*0.47)+(K246*0.85)+(L246*1.02)+(M246*1.4)+(N246*0.33)+(O246*0.33)-((0.283*(H246-I246))))</f>
        <v>-6.736999999999998</v>
      </c>
      <c r="S246">
        <f t="shared" si="9"/>
        <v>-0.38</v>
      </c>
      <c r="T246" s="1">
        <f t="shared" si="10"/>
        <v>-7.116999999999998</v>
      </c>
      <c r="U246" s="2">
        <f t="shared" si="11"/>
        <v>-57.82562499999998</v>
      </c>
    </row>
    <row r="247" spans="1:21" ht="12.75">
      <c r="A247" t="s">
        <v>218</v>
      </c>
      <c r="B247">
        <v>33</v>
      </c>
      <c r="C247" t="s">
        <v>33</v>
      </c>
      <c r="D247" t="s">
        <v>34</v>
      </c>
      <c r="E247" t="s">
        <v>20</v>
      </c>
      <c r="F247">
        <v>95</v>
      </c>
      <c r="G247">
        <v>363</v>
      </c>
      <c r="H247">
        <v>340</v>
      </c>
      <c r="I247">
        <v>85</v>
      </c>
      <c r="J247">
        <v>59</v>
      </c>
      <c r="K247">
        <v>13</v>
      </c>
      <c r="L247">
        <v>2</v>
      </c>
      <c r="M247">
        <v>11</v>
      </c>
      <c r="N247">
        <v>17</v>
      </c>
      <c r="O247">
        <v>3</v>
      </c>
      <c r="P247">
        <v>4</v>
      </c>
      <c r="Q247">
        <v>1</v>
      </c>
      <c r="R247">
        <f>SUM((J247*0.47)+(K247*0.85)+(L247*1.02)+(M247*1.4)+(N247*0.33)+(O247*0.33)-((0.277*(H247-I247))))</f>
        <v>-7.815000000000012</v>
      </c>
      <c r="S247">
        <f t="shared" si="9"/>
        <v>0.5</v>
      </c>
      <c r="T247" s="1">
        <f t="shared" si="10"/>
        <v>-7.315000000000012</v>
      </c>
      <c r="U247" s="2">
        <f t="shared" si="11"/>
        <v>-13.098484848484869</v>
      </c>
    </row>
    <row r="248" spans="1:21" ht="12.75">
      <c r="A248" t="s">
        <v>123</v>
      </c>
      <c r="B248">
        <v>24</v>
      </c>
      <c r="C248" t="s">
        <v>33</v>
      </c>
      <c r="D248" t="s">
        <v>28</v>
      </c>
      <c r="E248" t="s">
        <v>20</v>
      </c>
      <c r="F248">
        <v>26</v>
      </c>
      <c r="G248">
        <v>119</v>
      </c>
      <c r="H248">
        <v>106</v>
      </c>
      <c r="I248">
        <v>17</v>
      </c>
      <c r="J248">
        <v>7</v>
      </c>
      <c r="K248">
        <v>6</v>
      </c>
      <c r="L248">
        <v>1</v>
      </c>
      <c r="M248">
        <v>3</v>
      </c>
      <c r="N248">
        <v>9</v>
      </c>
      <c r="O248">
        <v>2</v>
      </c>
      <c r="P248">
        <v>0</v>
      </c>
      <c r="Q248">
        <v>0</v>
      </c>
      <c r="R248">
        <f>SUM((J248*0.47)+(K248*0.85)+(L248*1.02)+(M248*1.4)+(N248*0.33)+(O248*0.33)-((0.277*(H248-I248))))</f>
        <v>-7.413000000000004</v>
      </c>
      <c r="S248">
        <f t="shared" si="9"/>
        <v>0</v>
      </c>
      <c r="T248" s="1">
        <f t="shared" si="10"/>
        <v>-7.413000000000004</v>
      </c>
      <c r="U248" s="2">
        <f t="shared" si="11"/>
        <v>-40.49117647058826</v>
      </c>
    </row>
    <row r="249" spans="1:21" ht="12.75">
      <c r="A249" t="s">
        <v>179</v>
      </c>
      <c r="B249">
        <v>33</v>
      </c>
      <c r="C249" t="s">
        <v>25</v>
      </c>
      <c r="D249" t="s">
        <v>52</v>
      </c>
      <c r="E249" t="s">
        <v>20</v>
      </c>
      <c r="F249">
        <v>45</v>
      </c>
      <c r="G249">
        <v>112</v>
      </c>
      <c r="H249">
        <v>96</v>
      </c>
      <c r="I249">
        <v>20</v>
      </c>
      <c r="J249">
        <v>15</v>
      </c>
      <c r="K249">
        <v>4</v>
      </c>
      <c r="L249">
        <v>0</v>
      </c>
      <c r="M249">
        <v>1</v>
      </c>
      <c r="N249">
        <v>7</v>
      </c>
      <c r="O249">
        <v>1</v>
      </c>
      <c r="P249">
        <v>3</v>
      </c>
      <c r="Q249">
        <v>1</v>
      </c>
      <c r="R249">
        <f>SUM((J249*0.47)+(K249*0.85)+(L249*1.02)+(M249*1.4)+(N249*0.33)+(O249*0.33)-((0.292*(H249-I249))))</f>
        <v>-7.702</v>
      </c>
      <c r="S249">
        <f t="shared" si="9"/>
        <v>0.28</v>
      </c>
      <c r="T249" s="1">
        <f t="shared" si="10"/>
        <v>-7.422</v>
      </c>
      <c r="U249" s="2">
        <f t="shared" si="11"/>
        <v>-43.074107142857144</v>
      </c>
    </row>
    <row r="250" spans="1:21" ht="12.75">
      <c r="A250" t="s">
        <v>154</v>
      </c>
      <c r="B250">
        <v>33</v>
      </c>
      <c r="C250" t="s">
        <v>24</v>
      </c>
      <c r="D250" t="s">
        <v>34</v>
      </c>
      <c r="E250" t="s">
        <v>20</v>
      </c>
      <c r="F250">
        <v>24</v>
      </c>
      <c r="G250">
        <v>90</v>
      </c>
      <c r="H250">
        <v>79</v>
      </c>
      <c r="I250">
        <v>13</v>
      </c>
      <c r="J250">
        <v>9</v>
      </c>
      <c r="K250">
        <v>2</v>
      </c>
      <c r="L250">
        <v>1</v>
      </c>
      <c r="M250">
        <v>1</v>
      </c>
      <c r="N250">
        <v>8</v>
      </c>
      <c r="O250">
        <v>1</v>
      </c>
      <c r="P250">
        <v>0</v>
      </c>
      <c r="Q250">
        <v>1</v>
      </c>
      <c r="R250">
        <f>SUM((J250*0.47)+(K250*0.85)+(L250*1.02)+(M250*1.4)+(N250*0.33)+(O250*0.33)-((0.28*(H250-I250))))</f>
        <v>-7.16</v>
      </c>
      <c r="S250">
        <f t="shared" si="9"/>
        <v>-0.38</v>
      </c>
      <c r="T250" s="1">
        <f t="shared" si="10"/>
        <v>-7.54</v>
      </c>
      <c r="U250" s="2">
        <f t="shared" si="11"/>
        <v>-54.45555555555556</v>
      </c>
    </row>
    <row r="251" spans="1:21" ht="12.75">
      <c r="A251" t="s">
        <v>194</v>
      </c>
      <c r="B251">
        <v>26</v>
      </c>
      <c r="C251" t="s">
        <v>35</v>
      </c>
      <c r="D251" t="s">
        <v>28</v>
      </c>
      <c r="E251" t="s">
        <v>20</v>
      </c>
      <c r="F251">
        <v>107</v>
      </c>
      <c r="G251">
        <v>450</v>
      </c>
      <c r="H251">
        <v>409</v>
      </c>
      <c r="I251">
        <v>103</v>
      </c>
      <c r="J251">
        <v>71</v>
      </c>
      <c r="K251">
        <v>18</v>
      </c>
      <c r="L251">
        <v>4</v>
      </c>
      <c r="M251">
        <v>10</v>
      </c>
      <c r="N251">
        <v>38</v>
      </c>
      <c r="O251">
        <v>2</v>
      </c>
      <c r="P251">
        <v>3</v>
      </c>
      <c r="Q251">
        <v>2</v>
      </c>
      <c r="R251">
        <f>SUM((J251*0.47)+(K251*0.85)+(L251*1.02)+(M251*1.4)+(N251*0.33)+(O251*0.33)-((0.286*(H251-I251))))</f>
        <v>-7.565999999999988</v>
      </c>
      <c r="S251">
        <f t="shared" si="9"/>
        <v>-0.09999999999999998</v>
      </c>
      <c r="T251" s="1">
        <f t="shared" si="10"/>
        <v>-7.665999999999988</v>
      </c>
      <c r="U251" s="2">
        <f t="shared" si="11"/>
        <v>-11.073111111111094</v>
      </c>
    </row>
    <row r="252" spans="1:21" ht="12.75">
      <c r="A252" t="s">
        <v>141</v>
      </c>
      <c r="B252">
        <v>34</v>
      </c>
      <c r="C252" t="s">
        <v>25</v>
      </c>
      <c r="D252" t="s">
        <v>34</v>
      </c>
      <c r="E252" t="s">
        <v>20</v>
      </c>
      <c r="F252">
        <v>52</v>
      </c>
      <c r="G252">
        <v>200</v>
      </c>
      <c r="H252">
        <v>175</v>
      </c>
      <c r="I252">
        <v>42</v>
      </c>
      <c r="J252">
        <v>35</v>
      </c>
      <c r="K252">
        <v>4</v>
      </c>
      <c r="L252">
        <v>2</v>
      </c>
      <c r="M252">
        <v>1</v>
      </c>
      <c r="N252">
        <v>22</v>
      </c>
      <c r="O252">
        <v>1</v>
      </c>
      <c r="P252">
        <v>3</v>
      </c>
      <c r="Q252">
        <v>1</v>
      </c>
      <c r="R252">
        <f>SUM((J252*0.47)+(K252*0.85)+(L252*1.02)+(M252*1.4)+(N252*0.33)+(O252*0.33)-((0.292*(H252-I252))))</f>
        <v>-7.956000000000003</v>
      </c>
      <c r="S252">
        <f t="shared" si="9"/>
        <v>0.28</v>
      </c>
      <c r="T252" s="1">
        <f t="shared" si="10"/>
        <v>-7.676000000000003</v>
      </c>
      <c r="U252" s="2">
        <f t="shared" si="11"/>
        <v>-24.947000000000006</v>
      </c>
    </row>
    <row r="253" spans="1:21" ht="12.75">
      <c r="A253" t="s">
        <v>182</v>
      </c>
      <c r="B253">
        <v>27</v>
      </c>
      <c r="C253" t="s">
        <v>72</v>
      </c>
      <c r="D253" t="s">
        <v>55</v>
      </c>
      <c r="E253" t="s">
        <v>20</v>
      </c>
      <c r="F253">
        <v>103</v>
      </c>
      <c r="G253">
        <v>402</v>
      </c>
      <c r="H253">
        <v>359</v>
      </c>
      <c r="I253">
        <v>89</v>
      </c>
      <c r="J253">
        <v>66</v>
      </c>
      <c r="K253">
        <v>15</v>
      </c>
      <c r="L253">
        <v>0</v>
      </c>
      <c r="M253">
        <v>8</v>
      </c>
      <c r="N253">
        <v>28</v>
      </c>
      <c r="O253">
        <v>11</v>
      </c>
      <c r="P253">
        <v>0</v>
      </c>
      <c r="Q253">
        <v>0</v>
      </c>
      <c r="R253">
        <f>SUM((J253*0.47)+(K253*0.85)+(L253*1.02)+(M253*1.4)+(N253*0.33)+(O253*0.33)-((0.28*(H253-I253))))</f>
        <v>-7.760000000000019</v>
      </c>
      <c r="S253">
        <f t="shared" si="9"/>
        <v>0</v>
      </c>
      <c r="T253" s="1">
        <f t="shared" si="10"/>
        <v>-7.760000000000019</v>
      </c>
      <c r="U253" s="2">
        <f t="shared" si="11"/>
        <v>-12.54726368159207</v>
      </c>
    </row>
    <row r="254" spans="1:21" ht="12.75">
      <c r="A254" t="s">
        <v>292</v>
      </c>
      <c r="B254">
        <v>28</v>
      </c>
      <c r="C254" t="s">
        <v>33</v>
      </c>
      <c r="D254" t="s">
        <v>52</v>
      </c>
      <c r="E254" t="s">
        <v>20</v>
      </c>
      <c r="F254">
        <v>106</v>
      </c>
      <c r="G254">
        <v>448</v>
      </c>
      <c r="H254">
        <v>410</v>
      </c>
      <c r="I254">
        <v>102</v>
      </c>
      <c r="J254">
        <v>65</v>
      </c>
      <c r="K254">
        <v>30</v>
      </c>
      <c r="L254">
        <v>1</v>
      </c>
      <c r="M254">
        <v>6</v>
      </c>
      <c r="N254">
        <v>36</v>
      </c>
      <c r="O254">
        <v>0</v>
      </c>
      <c r="P254">
        <v>6</v>
      </c>
      <c r="Q254">
        <v>3</v>
      </c>
      <c r="R254">
        <f>SUM((J254*0.47)+(K254*0.85)+(L254*1.02)+(M254*1.4)+(N254*0.33)+(O254*0.33)-((0.277*(H254-I254))))</f>
        <v>-7.966000000000008</v>
      </c>
      <c r="S254">
        <f t="shared" si="9"/>
        <v>0.17999999999999994</v>
      </c>
      <c r="T254" s="1">
        <f t="shared" si="10"/>
        <v>-7.7860000000000085</v>
      </c>
      <c r="U254" s="2">
        <f t="shared" si="11"/>
        <v>-11.296651785714298</v>
      </c>
    </row>
    <row r="255" spans="1:21" ht="12.75">
      <c r="A255" t="s">
        <v>202</v>
      </c>
      <c r="B255">
        <v>27</v>
      </c>
      <c r="C255" t="s">
        <v>35</v>
      </c>
      <c r="D255" t="s">
        <v>19</v>
      </c>
      <c r="E255" t="s">
        <v>20</v>
      </c>
      <c r="F255">
        <v>82</v>
      </c>
      <c r="G255">
        <v>317</v>
      </c>
      <c r="H255">
        <v>282</v>
      </c>
      <c r="I255">
        <v>65</v>
      </c>
      <c r="J255">
        <v>39</v>
      </c>
      <c r="K255">
        <v>18</v>
      </c>
      <c r="L255">
        <v>0</v>
      </c>
      <c r="M255">
        <v>8</v>
      </c>
      <c r="N255">
        <v>27</v>
      </c>
      <c r="O255">
        <v>5</v>
      </c>
      <c r="P255">
        <v>0</v>
      </c>
      <c r="Q255">
        <v>3</v>
      </c>
      <c r="R255">
        <f>SUM((J255*0.47)+(K255*0.85)+(L255*1.02)+(M255*1.4)+(N255*0.33)+(O255*0.33)-((0.286*(H255-I255))))</f>
        <v>-6.672000000000004</v>
      </c>
      <c r="S255">
        <f t="shared" si="9"/>
        <v>-1.1400000000000001</v>
      </c>
      <c r="T255" s="1">
        <f t="shared" si="10"/>
        <v>-7.812000000000005</v>
      </c>
      <c r="U255" s="2">
        <f t="shared" si="11"/>
        <v>-16.018296529968463</v>
      </c>
    </row>
    <row r="256" spans="1:21" ht="12.75">
      <c r="A256" t="s">
        <v>198</v>
      </c>
      <c r="B256">
        <v>31</v>
      </c>
      <c r="C256" t="s">
        <v>25</v>
      </c>
      <c r="D256" t="s">
        <v>28</v>
      </c>
      <c r="E256" t="s">
        <v>20</v>
      </c>
      <c r="F256">
        <v>65</v>
      </c>
      <c r="G256">
        <v>218</v>
      </c>
      <c r="H256">
        <v>185</v>
      </c>
      <c r="I256">
        <v>41</v>
      </c>
      <c r="J256">
        <v>29</v>
      </c>
      <c r="K256">
        <v>8</v>
      </c>
      <c r="L256">
        <v>1</v>
      </c>
      <c r="M256">
        <v>3</v>
      </c>
      <c r="N256">
        <v>25</v>
      </c>
      <c r="O256">
        <v>1</v>
      </c>
      <c r="P256">
        <v>2</v>
      </c>
      <c r="Q256">
        <v>3</v>
      </c>
      <c r="R256">
        <f>SUM((J256*0.47)+(K256*0.85)+(L256*1.02)+(M256*1.4)+(N256*0.33)+(O256*0.33)-((0.292*(H256-I256))))</f>
        <v>-7.817999999999998</v>
      </c>
      <c r="S256">
        <f t="shared" si="9"/>
        <v>-0.7000000000000002</v>
      </c>
      <c r="T256" s="1">
        <f t="shared" si="10"/>
        <v>-8.517999999999997</v>
      </c>
      <c r="U256" s="2">
        <f t="shared" si="11"/>
        <v>-25.39770642201834</v>
      </c>
    </row>
    <row r="257" spans="1:21" ht="12.75">
      <c r="A257" t="s">
        <v>304</v>
      </c>
      <c r="B257">
        <v>32</v>
      </c>
      <c r="C257" t="s">
        <v>53</v>
      </c>
      <c r="D257" t="s">
        <v>55</v>
      </c>
      <c r="E257" t="s">
        <v>20</v>
      </c>
      <c r="F257">
        <v>86</v>
      </c>
      <c r="G257">
        <v>369</v>
      </c>
      <c r="H257">
        <v>318</v>
      </c>
      <c r="I257">
        <v>70</v>
      </c>
      <c r="J257">
        <v>46</v>
      </c>
      <c r="K257">
        <v>12</v>
      </c>
      <c r="L257">
        <v>1</v>
      </c>
      <c r="M257">
        <v>11</v>
      </c>
      <c r="N257">
        <v>44</v>
      </c>
      <c r="O257">
        <v>5</v>
      </c>
      <c r="P257">
        <v>1</v>
      </c>
      <c r="Q257">
        <v>0</v>
      </c>
      <c r="R257">
        <f>SUM((J257*0.47)+(K257*0.85)+(L257*1.02)+(M257*1.4)+(N257*0.33)+(O257*0.33)-((0.295*(H257-I257))))</f>
        <v>-8.75</v>
      </c>
      <c r="S257">
        <f t="shared" si="9"/>
        <v>0.22</v>
      </c>
      <c r="T257" s="1">
        <f t="shared" si="10"/>
        <v>-8.53</v>
      </c>
      <c r="U257" s="2">
        <f t="shared" si="11"/>
        <v>-15.025745257452574</v>
      </c>
    </row>
    <row r="258" spans="1:21" ht="12.75">
      <c r="A258" t="s">
        <v>258</v>
      </c>
      <c r="B258">
        <v>22</v>
      </c>
      <c r="C258" t="s">
        <v>72</v>
      </c>
      <c r="D258" t="s">
        <v>22</v>
      </c>
      <c r="E258" t="s">
        <v>20</v>
      </c>
      <c r="F258">
        <v>73</v>
      </c>
      <c r="G258">
        <v>267</v>
      </c>
      <c r="H258">
        <v>227</v>
      </c>
      <c r="I258">
        <v>48</v>
      </c>
      <c r="J258">
        <v>33</v>
      </c>
      <c r="K258">
        <v>11</v>
      </c>
      <c r="L258">
        <v>0</v>
      </c>
      <c r="M258">
        <v>4</v>
      </c>
      <c r="N258">
        <v>31</v>
      </c>
      <c r="O258">
        <v>3</v>
      </c>
      <c r="P258">
        <v>2</v>
      </c>
      <c r="Q258">
        <v>2</v>
      </c>
      <c r="R258">
        <f>SUM((J258*0.47)+(K258*0.85)+(L258*1.02)+(M258*1.4)+(N258*0.33)+(O258*0.33)-((0.28*(H258-I258))))</f>
        <v>-8.440000000000005</v>
      </c>
      <c r="S258">
        <f aca="true" t="shared" si="12" ref="S258:S284">SUM((P258*0.22)-(Q258*0.38))</f>
        <v>-0.32</v>
      </c>
      <c r="T258" s="1">
        <f aca="true" t="shared" si="13" ref="T258:T284">SUM(R258+S258)</f>
        <v>-8.760000000000005</v>
      </c>
      <c r="U258" s="2">
        <f aca="true" t="shared" si="14" ref="U258:U284">SUM((T258/G258)*650)</f>
        <v>-21.325842696629227</v>
      </c>
    </row>
    <row r="259" spans="1:21" ht="12.75">
      <c r="A259" t="s">
        <v>257</v>
      </c>
      <c r="B259">
        <v>30</v>
      </c>
      <c r="C259" t="s">
        <v>35</v>
      </c>
      <c r="D259" t="s">
        <v>22</v>
      </c>
      <c r="E259" t="s">
        <v>20</v>
      </c>
      <c r="F259">
        <v>59</v>
      </c>
      <c r="G259">
        <v>151</v>
      </c>
      <c r="H259">
        <v>137</v>
      </c>
      <c r="I259">
        <v>30</v>
      </c>
      <c r="J259">
        <v>21</v>
      </c>
      <c r="K259">
        <v>7</v>
      </c>
      <c r="L259">
        <v>2</v>
      </c>
      <c r="M259">
        <v>0</v>
      </c>
      <c r="N259">
        <v>10</v>
      </c>
      <c r="O259">
        <v>0</v>
      </c>
      <c r="P259">
        <v>6</v>
      </c>
      <c r="Q259">
        <v>2</v>
      </c>
      <c r="R259">
        <f>SUM((J259*0.47)+(K259*0.85)+(L259*1.02)+(M259*1.4)+(N259*0.33)+(O259*0.33)-((0.286*(H259-I259))))</f>
        <v>-9.441999999999997</v>
      </c>
      <c r="S259">
        <f t="shared" si="12"/>
        <v>0.56</v>
      </c>
      <c r="T259" s="1">
        <f t="shared" si="13"/>
        <v>-8.881999999999996</v>
      </c>
      <c r="U259" s="2">
        <f t="shared" si="14"/>
        <v>-38.23377483443707</v>
      </c>
    </row>
    <row r="260" spans="1:21" ht="12.75">
      <c r="A260" t="s">
        <v>302</v>
      </c>
      <c r="B260">
        <v>32</v>
      </c>
      <c r="C260" t="s">
        <v>25</v>
      </c>
      <c r="D260" t="s">
        <v>52</v>
      </c>
      <c r="E260" t="s">
        <v>20</v>
      </c>
      <c r="F260">
        <v>103</v>
      </c>
      <c r="G260">
        <v>414</v>
      </c>
      <c r="H260">
        <v>356</v>
      </c>
      <c r="I260">
        <v>91</v>
      </c>
      <c r="J260">
        <v>75</v>
      </c>
      <c r="K260">
        <v>11</v>
      </c>
      <c r="L260">
        <v>1</v>
      </c>
      <c r="M260">
        <v>4</v>
      </c>
      <c r="N260">
        <v>45</v>
      </c>
      <c r="O260">
        <v>5</v>
      </c>
      <c r="P260">
        <v>6</v>
      </c>
      <c r="Q260">
        <v>2</v>
      </c>
      <c r="R260">
        <f>SUM((J260*0.47)+(K260*0.85)+(L260*1.02)+(M260*1.4)+(N260*0.33)+(O260*0.33)-((0.292*(H260-I260))))</f>
        <v>-9.659999999999982</v>
      </c>
      <c r="S260">
        <f t="shared" si="12"/>
        <v>0.56</v>
      </c>
      <c r="T260" s="1">
        <f t="shared" si="13"/>
        <v>-9.099999999999982</v>
      </c>
      <c r="U260" s="2">
        <f t="shared" si="14"/>
        <v>-14.287439613526542</v>
      </c>
    </row>
    <row r="261" spans="1:21" ht="12.75">
      <c r="A261" t="s">
        <v>233</v>
      </c>
      <c r="B261">
        <v>31</v>
      </c>
      <c r="C261" t="s">
        <v>58</v>
      </c>
      <c r="D261" t="s">
        <v>55</v>
      </c>
      <c r="E261" t="s">
        <v>20</v>
      </c>
      <c r="F261">
        <v>26</v>
      </c>
      <c r="G261">
        <v>89</v>
      </c>
      <c r="H261">
        <v>82</v>
      </c>
      <c r="I261">
        <v>13</v>
      </c>
      <c r="J261">
        <v>10</v>
      </c>
      <c r="K261">
        <v>0</v>
      </c>
      <c r="L261">
        <v>0</v>
      </c>
      <c r="M261">
        <v>3</v>
      </c>
      <c r="N261">
        <v>5</v>
      </c>
      <c r="O261">
        <v>2</v>
      </c>
      <c r="P261">
        <v>0</v>
      </c>
      <c r="Q261">
        <v>0</v>
      </c>
      <c r="R261">
        <f>SUM((J261*0.47)+(K261*0.85)+(L261*1.02)+(M261*1.4)+(N261*0.33)+(O261*0.33)-((0.3*(H261-I261))))</f>
        <v>-9.49</v>
      </c>
      <c r="S261">
        <f t="shared" si="12"/>
        <v>0</v>
      </c>
      <c r="T261" s="1">
        <f t="shared" si="13"/>
        <v>-9.49</v>
      </c>
      <c r="U261" s="2">
        <f t="shared" si="14"/>
        <v>-69.30898876404494</v>
      </c>
    </row>
    <row r="262" spans="1:21" ht="12.75">
      <c r="A262" t="s">
        <v>275</v>
      </c>
      <c r="B262">
        <v>28</v>
      </c>
      <c r="C262" t="s">
        <v>33</v>
      </c>
      <c r="D262" t="s">
        <v>45</v>
      </c>
      <c r="E262" t="s">
        <v>20</v>
      </c>
      <c r="F262">
        <v>107</v>
      </c>
      <c r="G262">
        <v>393</v>
      </c>
      <c r="H262">
        <v>342</v>
      </c>
      <c r="I262">
        <v>76</v>
      </c>
      <c r="J262">
        <v>48</v>
      </c>
      <c r="K262">
        <v>23</v>
      </c>
      <c r="L262">
        <v>0</v>
      </c>
      <c r="M262">
        <v>5</v>
      </c>
      <c r="N262">
        <v>42</v>
      </c>
      <c r="O262">
        <v>2</v>
      </c>
      <c r="P262">
        <v>2</v>
      </c>
      <c r="Q262">
        <v>0</v>
      </c>
      <c r="R262">
        <f>SUM((J262*0.47)+(K262*0.85)+(L262*1.02)+(M262*1.4)+(N262*0.33)+(O262*0.33)-((0.277*(H262-I262))))</f>
        <v>-10.052000000000007</v>
      </c>
      <c r="S262">
        <f t="shared" si="12"/>
        <v>0.44</v>
      </c>
      <c r="T262" s="1">
        <f t="shared" si="13"/>
        <v>-9.612000000000007</v>
      </c>
      <c r="U262" s="2">
        <f t="shared" si="14"/>
        <v>-15.897709923664134</v>
      </c>
    </row>
    <row r="263" spans="1:21" ht="12.75">
      <c r="A263" t="s">
        <v>311</v>
      </c>
      <c r="B263">
        <v>28</v>
      </c>
      <c r="C263" t="s">
        <v>53</v>
      </c>
      <c r="D263" t="s">
        <v>22</v>
      </c>
      <c r="E263" t="s">
        <v>20</v>
      </c>
      <c r="F263">
        <v>66</v>
      </c>
      <c r="G263">
        <v>210</v>
      </c>
      <c r="H263">
        <v>191</v>
      </c>
      <c r="I263">
        <v>44</v>
      </c>
      <c r="J263">
        <v>27</v>
      </c>
      <c r="K263">
        <v>13</v>
      </c>
      <c r="L263">
        <v>1</v>
      </c>
      <c r="M263">
        <v>3</v>
      </c>
      <c r="N263">
        <v>14</v>
      </c>
      <c r="O263">
        <v>1</v>
      </c>
      <c r="P263">
        <v>1</v>
      </c>
      <c r="Q263">
        <v>1</v>
      </c>
      <c r="R263">
        <f>SUM((J263*0.47)+(K263*0.85)+(L263*1.02)+(M263*1.4)+(N263*0.33)+(O263*0.33)-((0.295*(H263-I263))))</f>
        <v>-9.454999999999998</v>
      </c>
      <c r="S263">
        <f t="shared" si="12"/>
        <v>-0.16</v>
      </c>
      <c r="T263" s="1">
        <f t="shared" si="13"/>
        <v>-9.614999999999998</v>
      </c>
      <c r="U263" s="2">
        <f t="shared" si="14"/>
        <v>-29.76071428571428</v>
      </c>
    </row>
    <row r="264" spans="1:21" ht="12.75">
      <c r="A264" t="s">
        <v>44</v>
      </c>
      <c r="B264">
        <v>23</v>
      </c>
      <c r="C264" t="s">
        <v>37</v>
      </c>
      <c r="D264" t="s">
        <v>45</v>
      </c>
      <c r="E264" t="s">
        <v>20</v>
      </c>
      <c r="F264">
        <v>22</v>
      </c>
      <c r="G264">
        <v>68</v>
      </c>
      <c r="H264">
        <v>64</v>
      </c>
      <c r="I264">
        <v>8</v>
      </c>
      <c r="J264">
        <v>6</v>
      </c>
      <c r="K264">
        <v>1</v>
      </c>
      <c r="L264">
        <v>0</v>
      </c>
      <c r="M264">
        <v>1</v>
      </c>
      <c r="N264">
        <v>2</v>
      </c>
      <c r="O264">
        <v>1</v>
      </c>
      <c r="P264">
        <v>0</v>
      </c>
      <c r="Q264">
        <v>0</v>
      </c>
      <c r="R264">
        <f>SUM((J264*0.47)+(K264*0.85)+(L264*1.02)+(M264*1.4)+(N264*0.33)+(O264*0.33)-((0.28*(H264-I264))))</f>
        <v>-9.620000000000001</v>
      </c>
      <c r="S264">
        <f t="shared" si="12"/>
        <v>0</v>
      </c>
      <c r="T264" s="1">
        <f t="shared" si="13"/>
        <v>-9.620000000000001</v>
      </c>
      <c r="U264" s="2">
        <f t="shared" si="14"/>
        <v>-91.95588235294119</v>
      </c>
    </row>
    <row r="265" spans="1:21" ht="12.75">
      <c r="A265" t="s">
        <v>21</v>
      </c>
      <c r="B265">
        <v>25</v>
      </c>
      <c r="C265" t="s">
        <v>18</v>
      </c>
      <c r="D265" t="s">
        <v>22</v>
      </c>
      <c r="E265" t="s">
        <v>20</v>
      </c>
      <c r="F265">
        <v>116</v>
      </c>
      <c r="G265">
        <v>464</v>
      </c>
      <c r="H265">
        <v>435</v>
      </c>
      <c r="I265">
        <v>115</v>
      </c>
      <c r="J265">
        <v>79</v>
      </c>
      <c r="K265">
        <v>24</v>
      </c>
      <c r="L265">
        <v>2</v>
      </c>
      <c r="M265">
        <v>10</v>
      </c>
      <c r="N265">
        <v>21</v>
      </c>
      <c r="O265">
        <v>4</v>
      </c>
      <c r="P265">
        <v>1</v>
      </c>
      <c r="Q265">
        <v>4</v>
      </c>
      <c r="R265">
        <f>SUM((J265*0.47)+(K265*0.85)+(L265*1.02)+(M265*1.4)+(N265*0.33)+(O265*0.33)-((0.283*(H265-I265))))</f>
        <v>-8.739999999999995</v>
      </c>
      <c r="S265">
        <f t="shared" si="12"/>
        <v>-1.3</v>
      </c>
      <c r="T265" s="1">
        <f t="shared" si="13"/>
        <v>-10.039999999999996</v>
      </c>
      <c r="U265" s="2">
        <f t="shared" si="14"/>
        <v>-14.064655172413786</v>
      </c>
    </row>
    <row r="266" spans="1:21" ht="12.75">
      <c r="A266" t="s">
        <v>221</v>
      </c>
      <c r="B266">
        <v>32</v>
      </c>
      <c r="C266" t="s">
        <v>24</v>
      </c>
      <c r="D266" t="s">
        <v>52</v>
      </c>
      <c r="E266" t="s">
        <v>20</v>
      </c>
      <c r="F266">
        <v>102</v>
      </c>
      <c r="G266">
        <v>422</v>
      </c>
      <c r="H266">
        <v>387</v>
      </c>
      <c r="I266">
        <v>101</v>
      </c>
      <c r="J266">
        <v>81</v>
      </c>
      <c r="K266">
        <v>13</v>
      </c>
      <c r="L266">
        <v>1</v>
      </c>
      <c r="M266">
        <v>6</v>
      </c>
      <c r="N266">
        <v>31</v>
      </c>
      <c r="O266">
        <v>0</v>
      </c>
      <c r="P266">
        <v>3</v>
      </c>
      <c r="Q266">
        <v>3</v>
      </c>
      <c r="R266">
        <f>SUM((J266*0.47)+(K266*0.85)+(L266*1.02)+(M266*1.4)+(N266*0.33)+(O266*0.33)-((0.28*(H266-I266))))</f>
        <v>-11.310000000000016</v>
      </c>
      <c r="S266">
        <f t="shared" si="12"/>
        <v>-0.4800000000000001</v>
      </c>
      <c r="T266" s="1">
        <f t="shared" si="13"/>
        <v>-11.790000000000017</v>
      </c>
      <c r="U266" s="2">
        <f t="shared" si="14"/>
        <v>-18.1599526066351</v>
      </c>
    </row>
    <row r="267" spans="1:21" ht="12.75">
      <c r="A267" t="s">
        <v>17</v>
      </c>
      <c r="B267">
        <v>33</v>
      </c>
      <c r="C267" t="s">
        <v>18</v>
      </c>
      <c r="D267" t="s">
        <v>19</v>
      </c>
      <c r="E267" t="s">
        <v>20</v>
      </c>
      <c r="F267">
        <v>73</v>
      </c>
      <c r="G267">
        <v>237</v>
      </c>
      <c r="H267">
        <v>213</v>
      </c>
      <c r="I267">
        <v>49</v>
      </c>
      <c r="J267">
        <v>33</v>
      </c>
      <c r="K267">
        <v>15</v>
      </c>
      <c r="L267">
        <v>0</v>
      </c>
      <c r="M267">
        <v>1</v>
      </c>
      <c r="N267">
        <v>10</v>
      </c>
      <c r="O267">
        <v>5</v>
      </c>
      <c r="P267">
        <v>0</v>
      </c>
      <c r="Q267">
        <v>0</v>
      </c>
      <c r="R267">
        <f>SUM((J267*0.47)+(K267*0.85)+(L267*1.02)+(M267*1.4)+(N267*0.33)+(O267*0.33)-((0.283*(H267-I267))))</f>
        <v>-11.802000000000007</v>
      </c>
      <c r="S267">
        <f t="shared" si="12"/>
        <v>0</v>
      </c>
      <c r="T267" s="1">
        <f t="shared" si="13"/>
        <v>-11.802000000000007</v>
      </c>
      <c r="U267" s="2">
        <f t="shared" si="14"/>
        <v>-32.36835443037977</v>
      </c>
    </row>
    <row r="268" spans="1:21" ht="12.75">
      <c r="A268" t="s">
        <v>36</v>
      </c>
      <c r="B268">
        <v>33</v>
      </c>
      <c r="C268" t="s">
        <v>37</v>
      </c>
      <c r="D268" t="s">
        <v>34</v>
      </c>
      <c r="E268" t="s">
        <v>20</v>
      </c>
      <c r="F268">
        <v>99</v>
      </c>
      <c r="G268">
        <v>382</v>
      </c>
      <c r="H268">
        <v>339</v>
      </c>
      <c r="I268">
        <v>76</v>
      </c>
      <c r="J268">
        <v>56</v>
      </c>
      <c r="K268">
        <v>11</v>
      </c>
      <c r="L268">
        <v>2</v>
      </c>
      <c r="M268">
        <v>7</v>
      </c>
      <c r="N268">
        <v>37</v>
      </c>
      <c r="O268">
        <v>4</v>
      </c>
      <c r="P268">
        <v>7</v>
      </c>
      <c r="Q268">
        <v>2</v>
      </c>
      <c r="R268">
        <f>SUM((J268*0.47)+(K268*0.85)+(L268*1.02)+(M268*1.4)+(N268*0.33)+(O268*0.33)-((0.28*(H268-I268))))</f>
        <v>-12.600000000000001</v>
      </c>
      <c r="S268">
        <f t="shared" si="12"/>
        <v>0.78</v>
      </c>
      <c r="T268" s="1">
        <f t="shared" si="13"/>
        <v>-11.820000000000002</v>
      </c>
      <c r="U268" s="2">
        <f t="shared" si="14"/>
        <v>-20.11256544502618</v>
      </c>
    </row>
    <row r="269" spans="1:21" ht="12.75">
      <c r="A269" t="s">
        <v>224</v>
      </c>
      <c r="B269">
        <v>32</v>
      </c>
      <c r="C269" t="s">
        <v>35</v>
      </c>
      <c r="D269" t="s">
        <v>55</v>
      </c>
      <c r="E269" t="s">
        <v>20</v>
      </c>
      <c r="F269">
        <v>95</v>
      </c>
      <c r="G269">
        <v>339</v>
      </c>
      <c r="H269">
        <v>313</v>
      </c>
      <c r="I269">
        <v>84</v>
      </c>
      <c r="J269">
        <v>68</v>
      </c>
      <c r="K269">
        <v>13</v>
      </c>
      <c r="L269">
        <v>1</v>
      </c>
      <c r="M269">
        <v>2</v>
      </c>
      <c r="N269">
        <v>20</v>
      </c>
      <c r="O269">
        <v>3</v>
      </c>
      <c r="P269">
        <v>3</v>
      </c>
      <c r="Q269">
        <v>4</v>
      </c>
      <c r="R269">
        <f>SUM((J269*0.47)+(K269*0.85)+(L269*1.02)+(M269*1.4)+(N269*0.33)+(O269*0.33)-((0.286*(H269-I269))))</f>
        <v>-11.073999999999998</v>
      </c>
      <c r="S269">
        <f t="shared" si="12"/>
        <v>-0.86</v>
      </c>
      <c r="T269" s="1">
        <f t="shared" si="13"/>
        <v>-11.933999999999997</v>
      </c>
      <c r="U269" s="2">
        <f t="shared" si="14"/>
        <v>-22.882300884955747</v>
      </c>
    </row>
    <row r="270" spans="1:21" ht="12.75">
      <c r="A270" t="s">
        <v>318</v>
      </c>
      <c r="B270">
        <v>28</v>
      </c>
      <c r="C270" t="s">
        <v>27</v>
      </c>
      <c r="D270" t="s">
        <v>52</v>
      </c>
      <c r="E270" t="s">
        <v>20</v>
      </c>
      <c r="F270">
        <v>89</v>
      </c>
      <c r="G270">
        <v>342</v>
      </c>
      <c r="H270">
        <v>316</v>
      </c>
      <c r="I270">
        <v>82</v>
      </c>
      <c r="J270">
        <v>67</v>
      </c>
      <c r="K270">
        <v>13</v>
      </c>
      <c r="L270">
        <v>2</v>
      </c>
      <c r="M270">
        <v>0</v>
      </c>
      <c r="N270">
        <v>14</v>
      </c>
      <c r="O270">
        <v>5</v>
      </c>
      <c r="P270">
        <v>18</v>
      </c>
      <c r="Q270">
        <v>4</v>
      </c>
      <c r="R270">
        <f>SUM((J270*0.47)+(K270*0.85)+(L270*1.02)+(M270*1.4)+(N270*0.33)+(O270*0.33)-((0.28*(H270-I270))))</f>
        <v>-14.670000000000016</v>
      </c>
      <c r="S270">
        <f t="shared" si="12"/>
        <v>2.44</v>
      </c>
      <c r="T270" s="1">
        <f t="shared" si="13"/>
        <v>-12.230000000000016</v>
      </c>
      <c r="U270" s="2">
        <f t="shared" si="14"/>
        <v>-23.244152046783654</v>
      </c>
    </row>
    <row r="271" spans="1:21" ht="12.75">
      <c r="A271" t="s">
        <v>288</v>
      </c>
      <c r="B271">
        <v>33</v>
      </c>
      <c r="C271" t="s">
        <v>53</v>
      </c>
      <c r="D271" t="s">
        <v>52</v>
      </c>
      <c r="E271" t="s">
        <v>20</v>
      </c>
      <c r="F271">
        <v>117</v>
      </c>
      <c r="G271">
        <v>532</v>
      </c>
      <c r="H271">
        <v>479</v>
      </c>
      <c r="I271">
        <v>128</v>
      </c>
      <c r="J271">
        <v>101</v>
      </c>
      <c r="K271">
        <v>21</v>
      </c>
      <c r="L271">
        <v>0</v>
      </c>
      <c r="M271">
        <v>6</v>
      </c>
      <c r="N271">
        <v>43</v>
      </c>
      <c r="O271">
        <v>1</v>
      </c>
      <c r="P271">
        <v>18</v>
      </c>
      <c r="Q271">
        <v>3</v>
      </c>
      <c r="R271">
        <f>SUM((J271*0.47)+(K271*0.85)+(L271*1.02)+(M271*1.4)+(N271*0.33)+(O271*0.33)-((0.295*(H271-I271))))</f>
        <v>-15.304999999999993</v>
      </c>
      <c r="S271">
        <f t="shared" si="12"/>
        <v>2.82</v>
      </c>
      <c r="T271" s="1">
        <f t="shared" si="13"/>
        <v>-12.484999999999992</v>
      </c>
      <c r="U271" s="2">
        <f t="shared" si="14"/>
        <v>-15.25422932330826</v>
      </c>
    </row>
    <row r="272" spans="1:21" ht="12.75">
      <c r="A272" t="s">
        <v>63</v>
      </c>
      <c r="B272">
        <v>22</v>
      </c>
      <c r="C272" t="s">
        <v>33</v>
      </c>
      <c r="D272" t="s">
        <v>55</v>
      </c>
      <c r="E272" t="s">
        <v>20</v>
      </c>
      <c r="F272">
        <v>95</v>
      </c>
      <c r="G272">
        <v>363</v>
      </c>
      <c r="H272">
        <v>312</v>
      </c>
      <c r="I272">
        <v>66</v>
      </c>
      <c r="J272">
        <v>49</v>
      </c>
      <c r="K272">
        <v>9</v>
      </c>
      <c r="L272">
        <v>3</v>
      </c>
      <c r="M272">
        <v>5</v>
      </c>
      <c r="N272">
        <v>46</v>
      </c>
      <c r="O272">
        <v>0</v>
      </c>
      <c r="P272">
        <v>0</v>
      </c>
      <c r="Q272">
        <v>1</v>
      </c>
      <c r="R272">
        <f>SUM((J272*0.47)+(K272*0.85)+(L272*1.02)+(M272*1.4)+(N272*0.33)+(O272*0.33)-((0.277*(H272-I272))))</f>
        <v>-12.222000000000016</v>
      </c>
      <c r="S272">
        <f t="shared" si="12"/>
        <v>-0.38</v>
      </c>
      <c r="T272" s="1">
        <f t="shared" si="13"/>
        <v>-12.602000000000016</v>
      </c>
      <c r="U272" s="2">
        <f t="shared" si="14"/>
        <v>-22.565564738292043</v>
      </c>
    </row>
    <row r="273" spans="1:21" ht="12.75">
      <c r="A273" t="s">
        <v>283</v>
      </c>
      <c r="B273">
        <v>32</v>
      </c>
      <c r="C273" t="s">
        <v>30</v>
      </c>
      <c r="D273" t="s">
        <v>45</v>
      </c>
      <c r="E273" t="s">
        <v>20</v>
      </c>
      <c r="F273">
        <v>73</v>
      </c>
      <c r="G273">
        <v>254</v>
      </c>
      <c r="H273">
        <v>232</v>
      </c>
      <c r="I273">
        <v>55</v>
      </c>
      <c r="J273">
        <v>39</v>
      </c>
      <c r="K273">
        <v>12</v>
      </c>
      <c r="L273">
        <v>3</v>
      </c>
      <c r="M273">
        <v>1</v>
      </c>
      <c r="N273">
        <v>14</v>
      </c>
      <c r="O273">
        <v>0</v>
      </c>
      <c r="P273">
        <v>0</v>
      </c>
      <c r="Q273">
        <v>1</v>
      </c>
      <c r="R273">
        <f>SUM((J273*0.47)+(K273*0.85)+(L273*1.02)+(M273*1.4)+(N273*0.33)+(O273*0.33)-((0.283*(H273-I273))))</f>
        <v>-12.481000000000002</v>
      </c>
      <c r="S273">
        <f t="shared" si="12"/>
        <v>-0.38</v>
      </c>
      <c r="T273" s="1">
        <f t="shared" si="13"/>
        <v>-12.861000000000002</v>
      </c>
      <c r="U273" s="2">
        <f t="shared" si="14"/>
        <v>-32.91200787401576</v>
      </c>
    </row>
    <row r="274" spans="1:21" ht="12.75">
      <c r="A274" t="s">
        <v>214</v>
      </c>
      <c r="B274">
        <v>26</v>
      </c>
      <c r="C274" t="s">
        <v>35</v>
      </c>
      <c r="D274" t="s">
        <v>49</v>
      </c>
      <c r="E274" t="s">
        <v>20</v>
      </c>
      <c r="F274">
        <v>77</v>
      </c>
      <c r="G274">
        <v>275</v>
      </c>
      <c r="H274">
        <v>247</v>
      </c>
      <c r="I274">
        <v>62</v>
      </c>
      <c r="J274">
        <v>59</v>
      </c>
      <c r="K274">
        <v>2</v>
      </c>
      <c r="L274">
        <v>1</v>
      </c>
      <c r="M274">
        <v>0</v>
      </c>
      <c r="N274">
        <v>16</v>
      </c>
      <c r="O274">
        <v>3</v>
      </c>
      <c r="P274">
        <v>21</v>
      </c>
      <c r="Q274">
        <v>4</v>
      </c>
      <c r="R274">
        <f>SUM((J274*0.47)+(K274*0.85)+(L274*1.02)+(M274*1.4)+(N274*0.33)+(O274*0.33)-((0.286*(H274-I274))))</f>
        <v>-16.189999999999998</v>
      </c>
      <c r="S274">
        <f t="shared" si="12"/>
        <v>3.1</v>
      </c>
      <c r="T274" s="1">
        <f t="shared" si="13"/>
        <v>-13.089999999999998</v>
      </c>
      <c r="U274" s="2">
        <f t="shared" si="14"/>
        <v>-30.939999999999998</v>
      </c>
    </row>
    <row r="275" spans="1:21" ht="12.75">
      <c r="A275" t="s">
        <v>125</v>
      </c>
      <c r="B275">
        <v>28</v>
      </c>
      <c r="C275" t="s">
        <v>51</v>
      </c>
      <c r="D275" t="s">
        <v>52</v>
      </c>
      <c r="E275" t="s">
        <v>20</v>
      </c>
      <c r="F275">
        <v>39</v>
      </c>
      <c r="G275">
        <v>121</v>
      </c>
      <c r="H275">
        <v>112</v>
      </c>
      <c r="I275">
        <v>20</v>
      </c>
      <c r="J275">
        <v>16</v>
      </c>
      <c r="K275">
        <v>3</v>
      </c>
      <c r="L275">
        <v>1</v>
      </c>
      <c r="M275">
        <v>0</v>
      </c>
      <c r="N275">
        <v>5</v>
      </c>
      <c r="O275">
        <v>1</v>
      </c>
      <c r="P275">
        <v>2</v>
      </c>
      <c r="Q275">
        <v>3</v>
      </c>
      <c r="R275">
        <f>SUM((J275*0.47)+(K275*0.85)+(L275*1.02)+(M275*1.4)+(N275*0.33)+(O275*0.33)-((0.283*(H275-I275))))</f>
        <v>-12.965999999999998</v>
      </c>
      <c r="S275">
        <f t="shared" si="12"/>
        <v>-0.7000000000000002</v>
      </c>
      <c r="T275" s="1">
        <f t="shared" si="13"/>
        <v>-13.665999999999997</v>
      </c>
      <c r="U275" s="2">
        <f t="shared" si="14"/>
        <v>-73.41239669421486</v>
      </c>
    </row>
    <row r="276" spans="1:21" ht="12.75">
      <c r="A276" t="s">
        <v>192</v>
      </c>
      <c r="B276">
        <v>24</v>
      </c>
      <c r="C276" t="s">
        <v>72</v>
      </c>
      <c r="D276" t="s">
        <v>45</v>
      </c>
      <c r="E276" t="s">
        <v>20</v>
      </c>
      <c r="F276">
        <v>50</v>
      </c>
      <c r="G276">
        <v>167</v>
      </c>
      <c r="H276">
        <v>154</v>
      </c>
      <c r="I276">
        <v>28</v>
      </c>
      <c r="J276">
        <v>19</v>
      </c>
      <c r="K276">
        <v>6</v>
      </c>
      <c r="L276">
        <v>0</v>
      </c>
      <c r="M276">
        <v>3</v>
      </c>
      <c r="N276">
        <v>9</v>
      </c>
      <c r="O276">
        <v>1</v>
      </c>
      <c r="P276">
        <v>1</v>
      </c>
      <c r="Q276">
        <v>1</v>
      </c>
      <c r="R276">
        <f>SUM((J276*0.47)+(K276*0.85)+(L276*1.02)+(M276*1.4)+(N276*0.33)+(O276*0.33)-((0.28*(H276-I276))))</f>
        <v>-13.750000000000007</v>
      </c>
      <c r="S276">
        <f t="shared" si="12"/>
        <v>-0.16</v>
      </c>
      <c r="T276" s="1">
        <f t="shared" si="13"/>
        <v>-13.910000000000007</v>
      </c>
      <c r="U276" s="2">
        <f t="shared" si="14"/>
        <v>-54.140718562874284</v>
      </c>
    </row>
    <row r="277" spans="1:21" ht="12.75">
      <c r="A277" t="s">
        <v>314</v>
      </c>
      <c r="B277">
        <v>25</v>
      </c>
      <c r="C277" t="s">
        <v>72</v>
      </c>
      <c r="D277" t="s">
        <v>28</v>
      </c>
      <c r="E277" t="s">
        <v>20</v>
      </c>
      <c r="F277">
        <v>90</v>
      </c>
      <c r="G277">
        <v>302</v>
      </c>
      <c r="H277">
        <v>280</v>
      </c>
      <c r="I277">
        <v>61</v>
      </c>
      <c r="J277">
        <v>36</v>
      </c>
      <c r="K277">
        <v>18</v>
      </c>
      <c r="L277">
        <v>2</v>
      </c>
      <c r="M277">
        <v>5</v>
      </c>
      <c r="N277">
        <v>13</v>
      </c>
      <c r="O277">
        <v>4</v>
      </c>
      <c r="P277">
        <v>4</v>
      </c>
      <c r="Q277">
        <v>2</v>
      </c>
      <c r="R277">
        <f>SUM((J277*0.47)+(K277*0.85)+(L277*1.02)+(M277*1.4)+(N277*0.33)+(O277*0.33)-((0.28*(H277-I277))))</f>
        <v>-14.45000000000001</v>
      </c>
      <c r="S277">
        <f t="shared" si="12"/>
        <v>0.12</v>
      </c>
      <c r="T277" s="1">
        <f t="shared" si="13"/>
        <v>-14.33000000000001</v>
      </c>
      <c r="U277" s="2">
        <f t="shared" si="14"/>
        <v>-30.842715231788105</v>
      </c>
    </row>
    <row r="278" spans="1:21" ht="12.75">
      <c r="A278" t="s">
        <v>165</v>
      </c>
      <c r="B278">
        <v>33</v>
      </c>
      <c r="C278" t="s">
        <v>41</v>
      </c>
      <c r="D278" t="s">
        <v>31</v>
      </c>
      <c r="E278" t="s">
        <v>20</v>
      </c>
      <c r="F278">
        <v>85</v>
      </c>
      <c r="G278">
        <v>330</v>
      </c>
      <c r="H278">
        <v>308</v>
      </c>
      <c r="I278">
        <v>72</v>
      </c>
      <c r="J278">
        <v>54</v>
      </c>
      <c r="K278">
        <v>11</v>
      </c>
      <c r="L278">
        <v>0</v>
      </c>
      <c r="M278">
        <v>7</v>
      </c>
      <c r="N278">
        <v>18</v>
      </c>
      <c r="O278">
        <v>0</v>
      </c>
      <c r="P278">
        <v>2</v>
      </c>
      <c r="Q278">
        <v>1</v>
      </c>
      <c r="R278">
        <f>SUM((J278*0.47)+(K278*0.85)+(L278*1.02)+(M278*1.4)+(N278*0.33)+(O278*0.33)-((0.275*(H278-I278))))</f>
        <v>-14.430000000000014</v>
      </c>
      <c r="S278">
        <f t="shared" si="12"/>
        <v>0.06</v>
      </c>
      <c r="T278" s="1">
        <f t="shared" si="13"/>
        <v>-14.370000000000013</v>
      </c>
      <c r="U278" s="2">
        <f t="shared" si="14"/>
        <v>-28.304545454545483</v>
      </c>
    </row>
    <row r="279" spans="1:21" ht="12.75">
      <c r="A279" t="s">
        <v>171</v>
      </c>
      <c r="B279">
        <v>36</v>
      </c>
      <c r="C279" t="s">
        <v>38</v>
      </c>
      <c r="D279" t="s">
        <v>19</v>
      </c>
      <c r="E279" t="s">
        <v>20</v>
      </c>
      <c r="F279">
        <v>94</v>
      </c>
      <c r="G279">
        <v>361</v>
      </c>
      <c r="H279">
        <v>319</v>
      </c>
      <c r="I279">
        <v>69</v>
      </c>
      <c r="J279">
        <v>44</v>
      </c>
      <c r="K279">
        <v>17</v>
      </c>
      <c r="L279">
        <v>0</v>
      </c>
      <c r="M279">
        <v>8</v>
      </c>
      <c r="N279">
        <v>38</v>
      </c>
      <c r="O279">
        <v>3</v>
      </c>
      <c r="P279">
        <v>0</v>
      </c>
      <c r="Q279">
        <v>0</v>
      </c>
      <c r="R279">
        <f>SUM((J279*0.47)+(K279*0.85)+(L279*1.02)+(M279*1.4)+(N279*0.33)+(O279*0.33)-((0.297*(H279-I279))))</f>
        <v>-14.39</v>
      </c>
      <c r="S279">
        <f t="shared" si="12"/>
        <v>0</v>
      </c>
      <c r="T279" s="1">
        <f t="shared" si="13"/>
        <v>-14.39</v>
      </c>
      <c r="U279" s="2">
        <f t="shared" si="14"/>
        <v>-25.909972299168974</v>
      </c>
    </row>
    <row r="280" spans="1:21" ht="12.75">
      <c r="A280" t="s">
        <v>172</v>
      </c>
      <c r="B280">
        <v>23</v>
      </c>
      <c r="C280" t="s">
        <v>18</v>
      </c>
      <c r="D280" t="s">
        <v>49</v>
      </c>
      <c r="E280" t="s">
        <v>20</v>
      </c>
      <c r="F280">
        <v>112</v>
      </c>
      <c r="G280">
        <v>438</v>
      </c>
      <c r="H280">
        <v>399</v>
      </c>
      <c r="I280">
        <v>97</v>
      </c>
      <c r="J280">
        <v>76</v>
      </c>
      <c r="K280">
        <v>12</v>
      </c>
      <c r="L280">
        <v>1</v>
      </c>
      <c r="M280">
        <v>8</v>
      </c>
      <c r="N280">
        <v>29</v>
      </c>
      <c r="O280">
        <v>3</v>
      </c>
      <c r="P280">
        <v>9</v>
      </c>
      <c r="Q280">
        <v>2</v>
      </c>
      <c r="R280">
        <f>SUM((J280*0.47)+(K280*0.85)+(L280*1.02)+(M280*1.4)+(N280*0.33)+(O280*0.33)-((0.283*(H280-I280))))</f>
        <v>-16.76599999999999</v>
      </c>
      <c r="S280">
        <f t="shared" si="12"/>
        <v>1.22</v>
      </c>
      <c r="T280" s="1">
        <f t="shared" si="13"/>
        <v>-15.54599999999999</v>
      </c>
      <c r="U280" s="2">
        <f t="shared" si="14"/>
        <v>-23.070547945205465</v>
      </c>
    </row>
    <row r="281" spans="1:21" ht="12.75">
      <c r="A281" t="s">
        <v>185</v>
      </c>
      <c r="B281">
        <v>26</v>
      </c>
      <c r="C281" t="s">
        <v>41</v>
      </c>
      <c r="D281" t="s">
        <v>52</v>
      </c>
      <c r="E281" t="s">
        <v>20</v>
      </c>
      <c r="F281">
        <v>109</v>
      </c>
      <c r="G281">
        <v>409</v>
      </c>
      <c r="H281">
        <v>393</v>
      </c>
      <c r="I281">
        <v>102</v>
      </c>
      <c r="J281">
        <v>71</v>
      </c>
      <c r="K281">
        <v>26</v>
      </c>
      <c r="L281">
        <v>2</v>
      </c>
      <c r="M281">
        <v>3</v>
      </c>
      <c r="N281">
        <v>7</v>
      </c>
      <c r="O281">
        <v>2</v>
      </c>
      <c r="P281">
        <v>2</v>
      </c>
      <c r="Q281">
        <v>2</v>
      </c>
      <c r="R281">
        <f>SUM((J281*0.47)+(K281*0.85)+(L281*1.02)+(M281*1.4)+(N281*0.33)+(O281*0.33)-((0.275*(H281-I281))))</f>
        <v>-15.345000000000013</v>
      </c>
      <c r="S281">
        <f t="shared" si="12"/>
        <v>-0.32</v>
      </c>
      <c r="T281" s="1">
        <f t="shared" si="13"/>
        <v>-15.665000000000013</v>
      </c>
      <c r="U281" s="2">
        <f t="shared" si="14"/>
        <v>-24.895476772616156</v>
      </c>
    </row>
    <row r="282" spans="1:21" ht="12.75">
      <c r="A282" t="s">
        <v>163</v>
      </c>
      <c r="B282">
        <v>32</v>
      </c>
      <c r="C282" t="s">
        <v>41</v>
      </c>
      <c r="D282" t="s">
        <v>19</v>
      </c>
      <c r="E282" t="s">
        <v>20</v>
      </c>
      <c r="F282">
        <v>80</v>
      </c>
      <c r="G282">
        <v>301</v>
      </c>
      <c r="H282">
        <v>282</v>
      </c>
      <c r="I282">
        <v>61</v>
      </c>
      <c r="J282">
        <v>43</v>
      </c>
      <c r="K282">
        <v>15</v>
      </c>
      <c r="L282">
        <v>0</v>
      </c>
      <c r="M282">
        <v>3</v>
      </c>
      <c r="N282">
        <v>10</v>
      </c>
      <c r="O282">
        <v>6</v>
      </c>
      <c r="P282">
        <v>2</v>
      </c>
      <c r="Q282">
        <v>0</v>
      </c>
      <c r="R282">
        <f>SUM((J282*0.47)+(K282*0.85)+(L282*1.02)+(M282*1.4)+(N282*0.33)+(O282*0.33)-((0.275*(H282-I282))))</f>
        <v>-18.335000000000015</v>
      </c>
      <c r="S282">
        <f t="shared" si="12"/>
        <v>0.44</v>
      </c>
      <c r="T282" s="1">
        <f t="shared" si="13"/>
        <v>-17.895000000000014</v>
      </c>
      <c r="U282" s="2">
        <f t="shared" si="14"/>
        <v>-38.64368770764123</v>
      </c>
    </row>
    <row r="283" spans="1:21" ht="12.75">
      <c r="A283" t="s">
        <v>69</v>
      </c>
      <c r="B283">
        <v>22</v>
      </c>
      <c r="C283" t="s">
        <v>30</v>
      </c>
      <c r="D283" t="s">
        <v>49</v>
      </c>
      <c r="E283" t="s">
        <v>20</v>
      </c>
      <c r="F283">
        <v>109</v>
      </c>
      <c r="G283">
        <v>468</v>
      </c>
      <c r="H283">
        <v>443</v>
      </c>
      <c r="I283">
        <v>113</v>
      </c>
      <c r="J283">
        <v>87</v>
      </c>
      <c r="K283">
        <v>17</v>
      </c>
      <c r="L283">
        <v>4</v>
      </c>
      <c r="M283">
        <v>5</v>
      </c>
      <c r="N283">
        <v>19</v>
      </c>
      <c r="O283">
        <v>4</v>
      </c>
      <c r="P283">
        <v>24</v>
      </c>
      <c r="Q283">
        <v>10</v>
      </c>
      <c r="R283">
        <f>SUM((J283*0.47)+(K283*0.85)+(L283*1.02)+(M283*1.4)+(N283*0.33)+(O283*0.33)-((0.283*(H283-I283))))</f>
        <v>-19.379999999999995</v>
      </c>
      <c r="S283">
        <f t="shared" si="12"/>
        <v>1.4800000000000004</v>
      </c>
      <c r="T283" s="1">
        <f t="shared" si="13"/>
        <v>-17.899999999999995</v>
      </c>
      <c r="U283" s="2">
        <f t="shared" si="14"/>
        <v>-24.861111111111104</v>
      </c>
    </row>
    <row r="284" spans="1:21" ht="12.75">
      <c r="A284" t="s">
        <v>235</v>
      </c>
      <c r="B284">
        <v>27</v>
      </c>
      <c r="C284" t="s">
        <v>35</v>
      </c>
      <c r="D284" t="s">
        <v>52</v>
      </c>
      <c r="E284" t="s">
        <v>20</v>
      </c>
      <c r="F284">
        <v>66</v>
      </c>
      <c r="G284">
        <v>199</v>
      </c>
      <c r="H284">
        <v>191</v>
      </c>
      <c r="I284">
        <v>30</v>
      </c>
      <c r="J284">
        <v>24</v>
      </c>
      <c r="K284">
        <v>4</v>
      </c>
      <c r="L284">
        <v>1</v>
      </c>
      <c r="M284">
        <v>1</v>
      </c>
      <c r="N284">
        <v>5</v>
      </c>
      <c r="O284">
        <v>0</v>
      </c>
      <c r="P284">
        <v>3</v>
      </c>
      <c r="Q284">
        <v>1</v>
      </c>
      <c r="R284">
        <f>SUM((J284*0.47)+(K284*0.85)+(L284*1.02)+(M284*1.4)+(N284*0.33)+(O284*0.33)-((0.286*(H284-I284))))</f>
        <v>-27.296000000000003</v>
      </c>
      <c r="S284">
        <f t="shared" si="12"/>
        <v>0.28</v>
      </c>
      <c r="T284" s="1">
        <f t="shared" si="13"/>
        <v>-27.016000000000002</v>
      </c>
      <c r="U284" s="2">
        <f t="shared" si="14"/>
        <v>-88.24321608040201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9"/>
  <sheetViews>
    <sheetView tabSelected="1" workbookViewId="0" topLeftCell="A1">
      <selection activeCell="R1" sqref="R1"/>
    </sheetView>
  </sheetViews>
  <sheetFormatPr defaultColWidth="9.140625" defaultRowHeight="12.75"/>
  <cols>
    <col min="1" max="1" width="15.57421875" style="0" customWidth="1"/>
    <col min="2" max="2" width="5.28125" style="0" customWidth="1"/>
    <col min="3" max="3" width="5.8515625" style="0" customWidth="1"/>
    <col min="4" max="4" width="4.57421875" style="0" customWidth="1"/>
    <col min="5" max="5" width="3.57421875" style="0" customWidth="1"/>
    <col min="6" max="6" width="5.00390625" style="0" customWidth="1"/>
    <col min="7" max="7" width="4.28125" style="0" customWidth="1"/>
    <col min="8" max="8" width="4.421875" style="0" customWidth="1"/>
    <col min="9" max="9" width="3.7109375" style="0" customWidth="1"/>
    <col min="10" max="10" width="4.421875" style="0" customWidth="1"/>
    <col min="11" max="11" width="4.140625" style="0" customWidth="1"/>
    <col min="12" max="12" width="3.7109375" style="0" customWidth="1"/>
    <col min="13" max="13" width="4.00390625" style="0" customWidth="1"/>
    <col min="14" max="14" width="4.421875" style="0" customWidth="1"/>
    <col min="15" max="15" width="4.8515625" style="0" customWidth="1"/>
    <col min="16" max="16" width="3.8515625" style="0" customWidth="1"/>
    <col min="17" max="17" width="4.00390625" style="0" customWidth="1"/>
    <col min="20" max="20" width="6.57421875" style="0" customWidth="1"/>
    <col min="21" max="21" width="6.140625" style="0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633</v>
      </c>
      <c r="S1" t="s">
        <v>631</v>
      </c>
      <c r="T1" s="2" t="s">
        <v>320</v>
      </c>
      <c r="U1" s="2" t="s">
        <v>632</v>
      </c>
    </row>
    <row r="2" spans="1:21" ht="12.75">
      <c r="A2" t="s">
        <v>569</v>
      </c>
      <c r="B2">
        <v>28</v>
      </c>
      <c r="C2" t="s">
        <v>345</v>
      </c>
      <c r="D2" t="s">
        <v>55</v>
      </c>
      <c r="E2" t="s">
        <v>323</v>
      </c>
      <c r="F2">
        <v>107</v>
      </c>
      <c r="G2">
        <v>467</v>
      </c>
      <c r="H2">
        <v>377</v>
      </c>
      <c r="I2">
        <v>131</v>
      </c>
      <c r="J2">
        <v>79</v>
      </c>
      <c r="K2">
        <v>28</v>
      </c>
      <c r="L2">
        <v>0</v>
      </c>
      <c r="M2">
        <v>24</v>
      </c>
      <c r="N2">
        <v>80</v>
      </c>
      <c r="O2">
        <v>4</v>
      </c>
      <c r="P2">
        <v>6</v>
      </c>
      <c r="Q2">
        <v>2</v>
      </c>
      <c r="R2">
        <f>SUM(J2*0.47)+(K2*0.85)+(L2*1.02)+(M2*1.4)+(N2*0.33)+(O2*0.33)-((0.287)*(H2-I2))</f>
        <v>51.647999999999996</v>
      </c>
      <c r="S2">
        <f aca="true" t="shared" si="0" ref="S2:S65">SUM(P2*0.22)-(Q2*0.38)</f>
        <v>0.56</v>
      </c>
      <c r="T2" s="2">
        <f aca="true" t="shared" si="1" ref="T2:T65">SUM(R2+S2)</f>
        <v>52.208</v>
      </c>
      <c r="U2" s="2">
        <f>SUM((T2/G2)*650)</f>
        <v>72.66638115631692</v>
      </c>
    </row>
    <row r="3" spans="1:21" ht="12.75">
      <c r="A3" t="s">
        <v>424</v>
      </c>
      <c r="B3">
        <v>32</v>
      </c>
      <c r="C3" t="s">
        <v>330</v>
      </c>
      <c r="D3" t="s">
        <v>55</v>
      </c>
      <c r="E3" t="s">
        <v>323</v>
      </c>
      <c r="F3">
        <v>116</v>
      </c>
      <c r="G3">
        <v>493</v>
      </c>
      <c r="H3">
        <v>413</v>
      </c>
      <c r="I3">
        <v>137</v>
      </c>
      <c r="J3">
        <v>76</v>
      </c>
      <c r="K3">
        <v>35</v>
      </c>
      <c r="L3">
        <v>3</v>
      </c>
      <c r="M3">
        <v>23</v>
      </c>
      <c r="N3">
        <v>71</v>
      </c>
      <c r="O3">
        <v>6</v>
      </c>
      <c r="P3">
        <v>15</v>
      </c>
      <c r="Q3">
        <v>3</v>
      </c>
      <c r="R3">
        <f>SUM(J3*0.47)+(K3*0.85)+(L3*1.02)+(M3*1.4)+(N3*0.33)+(O3*0.33)-((0.293)*(H3-I3))</f>
        <v>45.272000000000006</v>
      </c>
      <c r="S3">
        <f t="shared" si="0"/>
        <v>2.1599999999999997</v>
      </c>
      <c r="T3" s="2">
        <f t="shared" si="1"/>
        <v>47.432</v>
      </c>
      <c r="U3" s="2">
        <f aca="true" t="shared" si="2" ref="U3:U66">SUM((T3/G3)*650)</f>
        <v>62.537119675456395</v>
      </c>
    </row>
    <row r="4" spans="1:21" ht="12.75">
      <c r="A4" t="s">
        <v>453</v>
      </c>
      <c r="B4">
        <v>36</v>
      </c>
      <c r="C4" t="s">
        <v>362</v>
      </c>
      <c r="D4" t="s">
        <v>45</v>
      </c>
      <c r="E4" t="s">
        <v>323</v>
      </c>
      <c r="F4">
        <v>92</v>
      </c>
      <c r="G4">
        <v>394</v>
      </c>
      <c r="H4">
        <v>327</v>
      </c>
      <c r="I4">
        <v>121</v>
      </c>
      <c r="J4">
        <v>85</v>
      </c>
      <c r="K4">
        <v>16</v>
      </c>
      <c r="L4">
        <v>1</v>
      </c>
      <c r="M4">
        <v>19</v>
      </c>
      <c r="N4">
        <v>62</v>
      </c>
      <c r="O4">
        <v>1</v>
      </c>
      <c r="P4">
        <v>2</v>
      </c>
      <c r="Q4">
        <v>0</v>
      </c>
      <c r="R4">
        <f>SUM(J4*0.47)+(K4*0.85)+(L4*1.02)+(M4*1.4)+(N4*0.33)+(O4*0.33)-((0.29)*(H4-I4))</f>
        <v>42.22</v>
      </c>
      <c r="S4">
        <f t="shared" si="0"/>
        <v>0.44</v>
      </c>
      <c r="T4" s="2">
        <f t="shared" si="1"/>
        <v>42.66</v>
      </c>
      <c r="U4" s="2">
        <f t="shared" si="2"/>
        <v>70.37817258883248</v>
      </c>
    </row>
    <row r="5" spans="1:21" ht="12.75">
      <c r="A5" t="s">
        <v>551</v>
      </c>
      <c r="B5">
        <v>28</v>
      </c>
      <c r="C5" t="s">
        <v>341</v>
      </c>
      <c r="D5" t="s">
        <v>34</v>
      </c>
      <c r="E5" t="s">
        <v>323</v>
      </c>
      <c r="F5">
        <v>103</v>
      </c>
      <c r="G5">
        <v>463</v>
      </c>
      <c r="H5">
        <v>400</v>
      </c>
      <c r="I5">
        <v>139</v>
      </c>
      <c r="J5">
        <v>85</v>
      </c>
      <c r="K5">
        <v>30</v>
      </c>
      <c r="L5">
        <v>2</v>
      </c>
      <c r="M5">
        <v>22</v>
      </c>
      <c r="N5">
        <v>57</v>
      </c>
      <c r="O5">
        <v>5</v>
      </c>
      <c r="P5">
        <v>17</v>
      </c>
      <c r="Q5">
        <v>1</v>
      </c>
      <c r="R5">
        <f>SUM(J5*0.47)+(K5*0.85)+(L5*1.02)+(M5*1.4)+(N5*0.33)+(O5*0.33)-((0.322)*(H5-I5))</f>
        <v>34.708</v>
      </c>
      <c r="S5">
        <f t="shared" si="0"/>
        <v>3.3600000000000003</v>
      </c>
      <c r="T5" s="2">
        <f t="shared" si="1"/>
        <v>38.068</v>
      </c>
      <c r="U5" s="2">
        <f t="shared" si="2"/>
        <v>53.443196544276454</v>
      </c>
    </row>
    <row r="6" spans="1:21" ht="12.75">
      <c r="A6" t="s">
        <v>608</v>
      </c>
      <c r="B6">
        <v>29</v>
      </c>
      <c r="C6" t="s">
        <v>345</v>
      </c>
      <c r="D6" t="s">
        <v>28</v>
      </c>
      <c r="E6" t="s">
        <v>323</v>
      </c>
      <c r="F6">
        <v>110</v>
      </c>
      <c r="G6">
        <v>448</v>
      </c>
      <c r="H6">
        <v>389</v>
      </c>
      <c r="I6">
        <v>119</v>
      </c>
      <c r="J6">
        <v>63</v>
      </c>
      <c r="K6">
        <v>24</v>
      </c>
      <c r="L6">
        <v>3</v>
      </c>
      <c r="M6">
        <v>29</v>
      </c>
      <c r="N6">
        <v>47</v>
      </c>
      <c r="O6">
        <v>5</v>
      </c>
      <c r="P6">
        <v>4</v>
      </c>
      <c r="Q6">
        <v>2</v>
      </c>
      <c r="R6">
        <f>SUM(J6*0.47)+(K6*0.85)+(L6*1.02)+(M6*1.4)+(N6*0.33)+(O6*0.33)-((0.287)*(H6-I6))</f>
        <v>33.34</v>
      </c>
      <c r="S6">
        <f t="shared" si="0"/>
        <v>0.12</v>
      </c>
      <c r="T6" s="2">
        <f t="shared" si="1"/>
        <v>33.46</v>
      </c>
      <c r="U6" s="2">
        <f t="shared" si="2"/>
        <v>48.546875</v>
      </c>
    </row>
    <row r="7" spans="1:21" ht="12.75">
      <c r="A7" t="s">
        <v>428</v>
      </c>
      <c r="B7">
        <v>24</v>
      </c>
      <c r="C7" t="s">
        <v>329</v>
      </c>
      <c r="D7" t="s">
        <v>52</v>
      </c>
      <c r="E7" t="s">
        <v>323</v>
      </c>
      <c r="F7">
        <v>117</v>
      </c>
      <c r="G7">
        <v>537</v>
      </c>
      <c r="H7">
        <v>464</v>
      </c>
      <c r="I7">
        <v>137</v>
      </c>
      <c r="J7">
        <v>83</v>
      </c>
      <c r="K7">
        <v>26</v>
      </c>
      <c r="L7">
        <v>3</v>
      </c>
      <c r="M7">
        <v>25</v>
      </c>
      <c r="N7">
        <v>62</v>
      </c>
      <c r="O7">
        <v>7</v>
      </c>
      <c r="P7">
        <v>28</v>
      </c>
      <c r="Q7">
        <v>11</v>
      </c>
      <c r="R7">
        <f>SUM(J7*0.47)+(K7*0.85)+(L7*1.02)+(M7*1.4)+(N7*0.33)+(O7*0.33)-((0.284)*(H7-I7))</f>
        <v>29.072000000000003</v>
      </c>
      <c r="S7">
        <f t="shared" si="0"/>
        <v>1.9800000000000004</v>
      </c>
      <c r="T7" s="2">
        <f t="shared" si="1"/>
        <v>31.052000000000003</v>
      </c>
      <c r="U7" s="2">
        <f t="shared" si="2"/>
        <v>37.58621973929237</v>
      </c>
    </row>
    <row r="8" spans="1:21" ht="12.75">
      <c r="A8" t="s">
        <v>580</v>
      </c>
      <c r="B8">
        <v>25</v>
      </c>
      <c r="C8" t="s">
        <v>337</v>
      </c>
      <c r="D8" t="s">
        <v>45</v>
      </c>
      <c r="E8" t="s">
        <v>323</v>
      </c>
      <c r="F8">
        <v>117</v>
      </c>
      <c r="G8">
        <v>539</v>
      </c>
      <c r="H8">
        <v>458</v>
      </c>
      <c r="I8">
        <v>134</v>
      </c>
      <c r="J8">
        <v>77</v>
      </c>
      <c r="K8">
        <v>32</v>
      </c>
      <c r="L8">
        <v>2</v>
      </c>
      <c r="M8">
        <v>23</v>
      </c>
      <c r="N8">
        <v>72</v>
      </c>
      <c r="O8">
        <v>2</v>
      </c>
      <c r="P8">
        <v>14</v>
      </c>
      <c r="Q8">
        <v>5</v>
      </c>
      <c r="R8">
        <f>SUM(J8*0.47)+(K8*0.85)+(L8*1.02)+(M8*1.4)+(N8*0.33)+(O8*0.33)-((0.287)*(H8-I8))</f>
        <v>29.061999999999998</v>
      </c>
      <c r="S8">
        <f t="shared" si="0"/>
        <v>1.1800000000000002</v>
      </c>
      <c r="T8" s="2">
        <f t="shared" si="1"/>
        <v>30.241999999999997</v>
      </c>
      <c r="U8" s="2">
        <f t="shared" si="2"/>
        <v>36.46994434137291</v>
      </c>
    </row>
    <row r="9" spans="1:21" ht="12.75">
      <c r="A9" t="s">
        <v>459</v>
      </c>
      <c r="B9">
        <v>29</v>
      </c>
      <c r="C9" t="s">
        <v>369</v>
      </c>
      <c r="D9" t="s">
        <v>22</v>
      </c>
      <c r="E9" t="s">
        <v>323</v>
      </c>
      <c r="F9">
        <v>116</v>
      </c>
      <c r="G9">
        <v>515</v>
      </c>
      <c r="H9">
        <v>447</v>
      </c>
      <c r="I9">
        <v>129</v>
      </c>
      <c r="J9">
        <v>65</v>
      </c>
      <c r="K9">
        <v>32</v>
      </c>
      <c r="L9">
        <v>3</v>
      </c>
      <c r="M9">
        <v>29</v>
      </c>
      <c r="N9">
        <v>46</v>
      </c>
      <c r="O9">
        <v>16</v>
      </c>
      <c r="P9">
        <v>10</v>
      </c>
      <c r="Q9">
        <v>1</v>
      </c>
      <c r="R9">
        <f>SUM(J9*0.47)+(K9*0.85)+(L9*1.02)+(M9*1.4)+(N9*0.33)+(O9*0.33)-((0.302)*(H9-I9))</f>
        <v>25.834000000000003</v>
      </c>
      <c r="S9">
        <f t="shared" si="0"/>
        <v>1.8200000000000003</v>
      </c>
      <c r="T9" s="2">
        <f t="shared" si="1"/>
        <v>27.654000000000003</v>
      </c>
      <c r="U9" s="2">
        <f t="shared" si="2"/>
        <v>34.90310679611651</v>
      </c>
    </row>
    <row r="10" spans="1:21" ht="12.75">
      <c r="A10" t="s">
        <v>616</v>
      </c>
      <c r="B10">
        <v>32</v>
      </c>
      <c r="C10" t="s">
        <v>330</v>
      </c>
      <c r="D10" t="s">
        <v>34</v>
      </c>
      <c r="E10" t="s">
        <v>323</v>
      </c>
      <c r="F10">
        <v>115</v>
      </c>
      <c r="G10">
        <v>481</v>
      </c>
      <c r="H10">
        <v>436</v>
      </c>
      <c r="I10">
        <v>137</v>
      </c>
      <c r="J10">
        <v>82</v>
      </c>
      <c r="K10">
        <v>27</v>
      </c>
      <c r="L10">
        <v>0</v>
      </c>
      <c r="M10">
        <v>28</v>
      </c>
      <c r="N10">
        <v>37</v>
      </c>
      <c r="O10">
        <v>3</v>
      </c>
      <c r="P10">
        <v>4</v>
      </c>
      <c r="Q10">
        <v>1</v>
      </c>
      <c r="R10">
        <f>SUM(J10*0.47)+(K10*0.85)+(L10*1.02)+(M10*1.4)+(N10*0.33)+(O10*0.33)-((0.293)*(H10-I10))</f>
        <v>26.283</v>
      </c>
      <c r="S10">
        <f t="shared" si="0"/>
        <v>0.5</v>
      </c>
      <c r="T10" s="2">
        <f t="shared" si="1"/>
        <v>26.783</v>
      </c>
      <c r="U10" s="2">
        <f t="shared" si="2"/>
        <v>36.193243243243245</v>
      </c>
    </row>
    <row r="11" spans="1:21" ht="12.75">
      <c r="A11" t="s">
        <v>464</v>
      </c>
      <c r="B11">
        <v>24</v>
      </c>
      <c r="C11" t="s">
        <v>362</v>
      </c>
      <c r="D11" t="s">
        <v>19</v>
      </c>
      <c r="E11" t="s">
        <v>323</v>
      </c>
      <c r="F11">
        <v>104</v>
      </c>
      <c r="G11">
        <v>423</v>
      </c>
      <c r="H11">
        <v>374</v>
      </c>
      <c r="I11">
        <v>114</v>
      </c>
      <c r="J11">
        <v>62</v>
      </c>
      <c r="K11">
        <v>30</v>
      </c>
      <c r="L11">
        <v>1</v>
      </c>
      <c r="M11">
        <v>21</v>
      </c>
      <c r="N11">
        <v>44</v>
      </c>
      <c r="O11">
        <v>4</v>
      </c>
      <c r="P11">
        <v>4</v>
      </c>
      <c r="Q11">
        <v>0</v>
      </c>
      <c r="R11">
        <f>SUM(J11*0.47)+(K11*0.85)+(L11*1.02)+(M11*1.4)+(N11*0.33)+(O11*0.33)-((0.29)*(H11-I11))</f>
        <v>25.5</v>
      </c>
      <c r="S11">
        <f t="shared" si="0"/>
        <v>0.88</v>
      </c>
      <c r="T11" s="2">
        <f t="shared" si="1"/>
        <v>26.38</v>
      </c>
      <c r="U11" s="2">
        <f t="shared" si="2"/>
        <v>40.536643026004725</v>
      </c>
    </row>
    <row r="12" spans="1:21" ht="12.75">
      <c r="A12" t="s">
        <v>595</v>
      </c>
      <c r="B12">
        <v>31</v>
      </c>
      <c r="C12" t="s">
        <v>369</v>
      </c>
      <c r="D12" t="s">
        <v>34</v>
      </c>
      <c r="E12" t="s">
        <v>323</v>
      </c>
      <c r="F12">
        <v>116</v>
      </c>
      <c r="G12">
        <v>476</v>
      </c>
      <c r="H12">
        <v>388</v>
      </c>
      <c r="I12">
        <v>103</v>
      </c>
      <c r="J12">
        <v>48</v>
      </c>
      <c r="K12">
        <v>26</v>
      </c>
      <c r="L12">
        <v>2</v>
      </c>
      <c r="M12">
        <v>27</v>
      </c>
      <c r="N12">
        <v>83</v>
      </c>
      <c r="O12">
        <v>1</v>
      </c>
      <c r="P12">
        <v>0</v>
      </c>
      <c r="Q12">
        <v>0</v>
      </c>
      <c r="R12">
        <f>SUM(J12*0.47)+(K12*0.85)+(L12*1.02)+(M12*1.4)+(N12*0.33)+(O12*0.33)-((0.302)*(H12-I12))</f>
        <v>26.150000000000006</v>
      </c>
      <c r="S12">
        <f t="shared" si="0"/>
        <v>0</v>
      </c>
      <c r="T12" s="2">
        <f t="shared" si="1"/>
        <v>26.150000000000006</v>
      </c>
      <c r="U12" s="2">
        <f t="shared" si="2"/>
        <v>35.709033613445385</v>
      </c>
    </row>
    <row r="13" spans="1:21" ht="12.75">
      <c r="A13" t="s">
        <v>624</v>
      </c>
      <c r="B13">
        <v>26</v>
      </c>
      <c r="C13" t="s">
        <v>343</v>
      </c>
      <c r="D13" t="s">
        <v>55</v>
      </c>
      <c r="E13" t="s">
        <v>323</v>
      </c>
      <c r="F13">
        <v>118</v>
      </c>
      <c r="G13">
        <v>512</v>
      </c>
      <c r="H13">
        <v>455</v>
      </c>
      <c r="I13">
        <v>128</v>
      </c>
      <c r="J13">
        <v>77</v>
      </c>
      <c r="K13">
        <v>22</v>
      </c>
      <c r="L13">
        <v>1</v>
      </c>
      <c r="M13">
        <v>28</v>
      </c>
      <c r="N13">
        <v>48</v>
      </c>
      <c r="O13">
        <v>6</v>
      </c>
      <c r="P13">
        <v>0</v>
      </c>
      <c r="Q13">
        <v>0</v>
      </c>
      <c r="R13">
        <f>SUM(J13*0.47)+(K13*0.85)+(L13*1.02)+(M13*1.4)+(N13*0.33)+(O13*0.33)-((0.27)*(H13-I13))</f>
        <v>24.64</v>
      </c>
      <c r="S13">
        <f t="shared" si="0"/>
        <v>0</v>
      </c>
      <c r="T13" s="2">
        <f t="shared" si="1"/>
        <v>24.64</v>
      </c>
      <c r="U13" s="2">
        <f t="shared" si="2"/>
        <v>31.28125</v>
      </c>
    </row>
    <row r="14" spans="1:21" ht="12.75">
      <c r="A14" t="s">
        <v>597</v>
      </c>
      <c r="B14">
        <v>24</v>
      </c>
      <c r="C14" t="s">
        <v>324</v>
      </c>
      <c r="D14" t="s">
        <v>34</v>
      </c>
      <c r="E14" t="s">
        <v>323</v>
      </c>
      <c r="F14">
        <v>114</v>
      </c>
      <c r="G14">
        <v>498</v>
      </c>
      <c r="H14">
        <v>464</v>
      </c>
      <c r="I14">
        <v>139</v>
      </c>
      <c r="J14">
        <v>72</v>
      </c>
      <c r="K14">
        <v>31</v>
      </c>
      <c r="L14">
        <v>6</v>
      </c>
      <c r="M14">
        <v>30</v>
      </c>
      <c r="N14">
        <v>27</v>
      </c>
      <c r="O14">
        <v>3</v>
      </c>
      <c r="P14">
        <v>10</v>
      </c>
      <c r="Q14">
        <v>3</v>
      </c>
      <c r="R14">
        <f>SUM(J14*0.47)+(K14*0.85)+(L14*1.02)+(M14*1.4)+(N14*0.33)+(O14*0.33)-((0.296)*(H14-I14))</f>
        <v>22.010000000000005</v>
      </c>
      <c r="S14">
        <f t="shared" si="0"/>
        <v>1.06</v>
      </c>
      <c r="T14" s="2">
        <f t="shared" si="1"/>
        <v>23.070000000000004</v>
      </c>
      <c r="U14" s="2">
        <f t="shared" si="2"/>
        <v>30.111445783132535</v>
      </c>
    </row>
    <row r="15" spans="1:21" ht="12.75">
      <c r="A15" t="s">
        <v>279</v>
      </c>
      <c r="B15">
        <v>28</v>
      </c>
      <c r="C15" t="s">
        <v>362</v>
      </c>
      <c r="D15" t="s">
        <v>55</v>
      </c>
      <c r="E15" t="s">
        <v>323</v>
      </c>
      <c r="F15">
        <v>103</v>
      </c>
      <c r="G15">
        <v>451</v>
      </c>
      <c r="H15">
        <v>381</v>
      </c>
      <c r="I15">
        <v>108</v>
      </c>
      <c r="J15">
        <v>61</v>
      </c>
      <c r="K15">
        <v>27</v>
      </c>
      <c r="L15">
        <v>0</v>
      </c>
      <c r="M15">
        <v>20</v>
      </c>
      <c r="N15">
        <v>65</v>
      </c>
      <c r="O15">
        <v>3</v>
      </c>
      <c r="P15">
        <v>0</v>
      </c>
      <c r="Q15">
        <v>0</v>
      </c>
      <c r="R15">
        <f>SUM(J15*0.47)+(K15*0.85)+(L15*1.02)+(M15*1.4)+(N15*0.33)+(O15*0.33)-((0.29)*(H15-I15))</f>
        <v>22.890000000000015</v>
      </c>
      <c r="S15">
        <f t="shared" si="0"/>
        <v>0</v>
      </c>
      <c r="T15" s="2">
        <f t="shared" si="1"/>
        <v>22.890000000000015</v>
      </c>
      <c r="U15" s="2">
        <f t="shared" si="2"/>
        <v>32.990022172949026</v>
      </c>
    </row>
    <row r="16" spans="1:21" ht="12.75">
      <c r="A16" t="s">
        <v>203</v>
      </c>
      <c r="B16">
        <v>29</v>
      </c>
      <c r="C16" t="s">
        <v>339</v>
      </c>
      <c r="D16" t="s">
        <v>34</v>
      </c>
      <c r="E16" t="s">
        <v>323</v>
      </c>
      <c r="F16">
        <v>106</v>
      </c>
      <c r="G16">
        <v>459</v>
      </c>
      <c r="H16">
        <v>393</v>
      </c>
      <c r="I16">
        <v>111</v>
      </c>
      <c r="J16">
        <v>64</v>
      </c>
      <c r="K16">
        <v>23</v>
      </c>
      <c r="L16">
        <v>2</v>
      </c>
      <c r="M16">
        <v>22</v>
      </c>
      <c r="N16">
        <v>59</v>
      </c>
      <c r="O16">
        <v>2</v>
      </c>
      <c r="P16">
        <v>7</v>
      </c>
      <c r="Q16">
        <v>0</v>
      </c>
      <c r="R16">
        <f>SUM(J16*0.47)+(K16*0.85)+(L16*1.02)+(M16*1.4)+(N16*0.33)+(O16*0.33)-((0.29)*(H16-I16))</f>
        <v>20.819999999999993</v>
      </c>
      <c r="S16">
        <f t="shared" si="0"/>
        <v>1.54</v>
      </c>
      <c r="T16" s="2">
        <f t="shared" si="1"/>
        <v>22.359999999999992</v>
      </c>
      <c r="U16" s="2">
        <f t="shared" si="2"/>
        <v>31.664488017429186</v>
      </c>
    </row>
    <row r="17" spans="1:21" ht="12.75">
      <c r="A17" t="s">
        <v>425</v>
      </c>
      <c r="B17">
        <v>28</v>
      </c>
      <c r="C17" t="s">
        <v>329</v>
      </c>
      <c r="D17" t="s">
        <v>22</v>
      </c>
      <c r="E17" t="s">
        <v>323</v>
      </c>
      <c r="F17">
        <v>105</v>
      </c>
      <c r="G17">
        <v>445</v>
      </c>
      <c r="H17">
        <v>387</v>
      </c>
      <c r="I17">
        <v>103</v>
      </c>
      <c r="J17">
        <v>46</v>
      </c>
      <c r="K17">
        <v>30</v>
      </c>
      <c r="L17">
        <v>1</v>
      </c>
      <c r="M17">
        <v>26</v>
      </c>
      <c r="N17">
        <v>49</v>
      </c>
      <c r="O17">
        <v>6</v>
      </c>
      <c r="P17">
        <v>4</v>
      </c>
      <c r="Q17">
        <v>3</v>
      </c>
      <c r="R17">
        <f>SUM(J17*0.47)+(K17*0.85)+(L17*1.02)+(M17*1.4)+(N17*0.33)+(O17*0.33)-((0.284)*(H17-I17))</f>
        <v>22.034000000000006</v>
      </c>
      <c r="S17">
        <f t="shared" si="0"/>
        <v>-0.2600000000000001</v>
      </c>
      <c r="T17" s="2">
        <f t="shared" si="1"/>
        <v>21.774000000000004</v>
      </c>
      <c r="U17" s="2">
        <f t="shared" si="2"/>
        <v>31.804719101123602</v>
      </c>
    </row>
    <row r="18" spans="1:21" ht="12.75">
      <c r="A18" t="s">
        <v>507</v>
      </c>
      <c r="B18">
        <v>25</v>
      </c>
      <c r="C18" t="s">
        <v>337</v>
      </c>
      <c r="D18" t="s">
        <v>52</v>
      </c>
      <c r="E18" t="s">
        <v>323</v>
      </c>
      <c r="F18">
        <v>116</v>
      </c>
      <c r="G18">
        <v>554</v>
      </c>
      <c r="H18">
        <v>498</v>
      </c>
      <c r="I18">
        <v>151</v>
      </c>
      <c r="J18">
        <v>96</v>
      </c>
      <c r="K18">
        <v>30</v>
      </c>
      <c r="L18">
        <v>13</v>
      </c>
      <c r="M18">
        <v>12</v>
      </c>
      <c r="N18">
        <v>49</v>
      </c>
      <c r="O18">
        <v>0</v>
      </c>
      <c r="P18">
        <v>39</v>
      </c>
      <c r="Q18">
        <v>11</v>
      </c>
      <c r="R18">
        <f>SUM(J18*0.47)+(K18*0.85)+(L18*1.02)+(M18*1.4)+(N18*0.33)+(O18*0.33)-((0.287)*(H18-I18))</f>
        <v>17.26100000000001</v>
      </c>
      <c r="S18">
        <f t="shared" si="0"/>
        <v>4.4</v>
      </c>
      <c r="T18" s="2">
        <f t="shared" si="1"/>
        <v>21.66100000000001</v>
      </c>
      <c r="U18" s="2">
        <f t="shared" si="2"/>
        <v>25.414530685920585</v>
      </c>
    </row>
    <row r="19" spans="1:21" ht="12.75">
      <c r="A19" t="s">
        <v>625</v>
      </c>
      <c r="B19">
        <v>24</v>
      </c>
      <c r="C19" t="s">
        <v>324</v>
      </c>
      <c r="D19" t="s">
        <v>55</v>
      </c>
      <c r="E19" t="s">
        <v>323</v>
      </c>
      <c r="F19">
        <v>117</v>
      </c>
      <c r="G19">
        <v>510</v>
      </c>
      <c r="H19">
        <v>431</v>
      </c>
      <c r="I19">
        <v>120</v>
      </c>
      <c r="J19">
        <v>71</v>
      </c>
      <c r="K19">
        <v>21</v>
      </c>
      <c r="L19">
        <v>2</v>
      </c>
      <c r="M19">
        <v>26</v>
      </c>
      <c r="N19">
        <v>62</v>
      </c>
      <c r="O19">
        <v>9</v>
      </c>
      <c r="P19">
        <v>2</v>
      </c>
      <c r="Q19">
        <v>0</v>
      </c>
      <c r="R19">
        <f>SUM(J19*0.47)+(K19*0.85)+(L19*1.02)+(M19*1.4)+(N19*0.33)+(O19*0.33)-((0.296)*(H19-I19))</f>
        <v>21.034000000000006</v>
      </c>
      <c r="S19">
        <f t="shared" si="0"/>
        <v>0.44</v>
      </c>
      <c r="T19" s="2">
        <f t="shared" si="1"/>
        <v>21.474000000000007</v>
      </c>
      <c r="U19" s="2">
        <f t="shared" si="2"/>
        <v>27.36882352941177</v>
      </c>
    </row>
    <row r="20" spans="1:21" ht="12.75">
      <c r="A20" t="s">
        <v>180</v>
      </c>
      <c r="B20">
        <v>29</v>
      </c>
      <c r="C20" t="s">
        <v>339</v>
      </c>
      <c r="D20" t="s">
        <v>28</v>
      </c>
      <c r="E20" t="s">
        <v>323</v>
      </c>
      <c r="F20">
        <v>88</v>
      </c>
      <c r="G20">
        <v>360</v>
      </c>
      <c r="H20">
        <v>327</v>
      </c>
      <c r="I20">
        <v>108</v>
      </c>
      <c r="J20">
        <v>68</v>
      </c>
      <c r="K20">
        <v>26</v>
      </c>
      <c r="L20">
        <v>1</v>
      </c>
      <c r="M20">
        <v>13</v>
      </c>
      <c r="N20">
        <v>25</v>
      </c>
      <c r="O20">
        <v>5</v>
      </c>
      <c r="P20">
        <v>1</v>
      </c>
      <c r="Q20">
        <v>0</v>
      </c>
      <c r="R20">
        <f>SUM(J20*0.47)+(K20*0.85)+(L20*1.02)+(M20*1.4)+(N20*0.33)+(O20*0.33)-((0.29)*(H20-I20))</f>
        <v>19.67000000000001</v>
      </c>
      <c r="S20">
        <f t="shared" si="0"/>
        <v>0.22</v>
      </c>
      <c r="T20" s="2">
        <f t="shared" si="1"/>
        <v>19.890000000000008</v>
      </c>
      <c r="U20" s="2">
        <f t="shared" si="2"/>
        <v>35.912500000000016</v>
      </c>
    </row>
    <row r="21" spans="1:21" ht="12.75">
      <c r="A21" t="s">
        <v>458</v>
      </c>
      <c r="B21">
        <v>26</v>
      </c>
      <c r="C21" t="s">
        <v>339</v>
      </c>
      <c r="D21" t="s">
        <v>49</v>
      </c>
      <c r="E21" t="s">
        <v>323</v>
      </c>
      <c r="F21">
        <v>113</v>
      </c>
      <c r="G21">
        <v>519</v>
      </c>
      <c r="H21">
        <v>454</v>
      </c>
      <c r="I21">
        <v>125</v>
      </c>
      <c r="J21">
        <v>64</v>
      </c>
      <c r="K21">
        <v>36</v>
      </c>
      <c r="L21">
        <v>3</v>
      </c>
      <c r="M21">
        <v>22</v>
      </c>
      <c r="N21">
        <v>47</v>
      </c>
      <c r="O21">
        <v>10</v>
      </c>
      <c r="P21">
        <v>13</v>
      </c>
      <c r="Q21">
        <v>3</v>
      </c>
      <c r="R21">
        <f>SUM(J21*0.47)+(K21*0.85)+(L21*1.02)+(M21*1.4)+(N21*0.33)+(O21*0.33)-((0.29)*(H21-I21))</f>
        <v>17.939999999999998</v>
      </c>
      <c r="S21">
        <f t="shared" si="0"/>
        <v>1.7199999999999998</v>
      </c>
      <c r="T21" s="2">
        <f t="shared" si="1"/>
        <v>19.659999999999997</v>
      </c>
      <c r="U21" s="2">
        <f t="shared" si="2"/>
        <v>24.62235067437379</v>
      </c>
    </row>
    <row r="22" spans="1:21" ht="12.75">
      <c r="A22" t="s">
        <v>489</v>
      </c>
      <c r="B22">
        <v>28</v>
      </c>
      <c r="C22" t="s">
        <v>344</v>
      </c>
      <c r="D22" t="s">
        <v>34</v>
      </c>
      <c r="E22" t="s">
        <v>323</v>
      </c>
      <c r="F22">
        <v>114</v>
      </c>
      <c r="G22">
        <v>464</v>
      </c>
      <c r="H22">
        <v>373</v>
      </c>
      <c r="I22">
        <v>87</v>
      </c>
      <c r="J22">
        <v>41</v>
      </c>
      <c r="K22">
        <v>14</v>
      </c>
      <c r="L22">
        <v>0</v>
      </c>
      <c r="M22">
        <v>32</v>
      </c>
      <c r="N22">
        <v>80</v>
      </c>
      <c r="O22">
        <v>6</v>
      </c>
      <c r="P22">
        <v>1</v>
      </c>
      <c r="Q22">
        <v>1</v>
      </c>
      <c r="R22">
        <f>SUM(J22*0.47)+(K22*0.85)+(L22*1.02)+(M22*1.4)+(N22*0.33)+(O22*0.33)-((0.296)*(H22-I22))</f>
        <v>19.694000000000017</v>
      </c>
      <c r="S22">
        <f t="shared" si="0"/>
        <v>-0.16</v>
      </c>
      <c r="T22" s="2">
        <f t="shared" si="1"/>
        <v>19.534000000000017</v>
      </c>
      <c r="U22" s="2">
        <f t="shared" si="2"/>
        <v>27.36443965517244</v>
      </c>
    </row>
    <row r="23" spans="1:21" ht="12.75">
      <c r="A23" t="s">
        <v>614</v>
      </c>
      <c r="B23">
        <v>37</v>
      </c>
      <c r="C23" t="s">
        <v>343</v>
      </c>
      <c r="D23" t="s">
        <v>28</v>
      </c>
      <c r="E23" t="s">
        <v>323</v>
      </c>
      <c r="F23">
        <v>105</v>
      </c>
      <c r="G23">
        <v>471</v>
      </c>
      <c r="H23">
        <v>405</v>
      </c>
      <c r="I23">
        <v>120</v>
      </c>
      <c r="J23">
        <v>81</v>
      </c>
      <c r="K23">
        <v>28</v>
      </c>
      <c r="L23">
        <v>3</v>
      </c>
      <c r="M23">
        <v>8</v>
      </c>
      <c r="N23">
        <v>61</v>
      </c>
      <c r="O23">
        <v>2</v>
      </c>
      <c r="P23">
        <v>1</v>
      </c>
      <c r="Q23">
        <v>2</v>
      </c>
      <c r="R23">
        <f>SUM(J23*0.47)+(K23*0.85)+(L23*1.02)+(M23*1.4)+(N23*0.33)+(O23*0.33)-((0.27)*(H23-I23))</f>
        <v>19.970000000000013</v>
      </c>
      <c r="S23">
        <f t="shared" si="0"/>
        <v>-0.54</v>
      </c>
      <c r="T23" s="2">
        <f t="shared" si="1"/>
        <v>19.430000000000014</v>
      </c>
      <c r="U23" s="2">
        <f t="shared" si="2"/>
        <v>26.814225053078577</v>
      </c>
    </row>
    <row r="24" spans="1:21" ht="12.75">
      <c r="A24" t="s">
        <v>545</v>
      </c>
      <c r="B24">
        <v>31</v>
      </c>
      <c r="C24" t="s">
        <v>345</v>
      </c>
      <c r="D24" t="s">
        <v>45</v>
      </c>
      <c r="E24" t="s">
        <v>323</v>
      </c>
      <c r="F24">
        <v>117</v>
      </c>
      <c r="G24">
        <v>494</v>
      </c>
      <c r="H24">
        <v>424</v>
      </c>
      <c r="I24">
        <v>114</v>
      </c>
      <c r="J24">
        <v>64</v>
      </c>
      <c r="K24">
        <v>28</v>
      </c>
      <c r="L24">
        <v>1</v>
      </c>
      <c r="M24">
        <v>21</v>
      </c>
      <c r="N24">
        <v>65</v>
      </c>
      <c r="O24">
        <v>3</v>
      </c>
      <c r="P24">
        <v>0</v>
      </c>
      <c r="Q24">
        <v>1</v>
      </c>
      <c r="R24">
        <f>SUM(J24*0.47)+(K24*0.85)+(L24*1.02)+(M24*1.4)+(N24*0.33)+(O24*0.33)-((0.287)*(H24-I24))</f>
        <v>17.769999999999996</v>
      </c>
      <c r="S24">
        <f t="shared" si="0"/>
        <v>-0.38</v>
      </c>
      <c r="T24" s="2">
        <f t="shared" si="1"/>
        <v>17.389999999999997</v>
      </c>
      <c r="U24" s="2">
        <f t="shared" si="2"/>
        <v>22.881578947368418</v>
      </c>
    </row>
    <row r="25" spans="1:21" ht="12.75">
      <c r="A25" t="s">
        <v>508</v>
      </c>
      <c r="B25">
        <v>28</v>
      </c>
      <c r="C25" t="s">
        <v>345</v>
      </c>
      <c r="D25" t="s">
        <v>49</v>
      </c>
      <c r="E25" t="s">
        <v>323</v>
      </c>
      <c r="F25">
        <v>101</v>
      </c>
      <c r="G25">
        <v>398</v>
      </c>
      <c r="H25">
        <v>357</v>
      </c>
      <c r="I25">
        <v>102</v>
      </c>
      <c r="J25">
        <v>57</v>
      </c>
      <c r="K25">
        <v>21</v>
      </c>
      <c r="L25">
        <v>2</v>
      </c>
      <c r="M25">
        <v>22</v>
      </c>
      <c r="N25">
        <v>34</v>
      </c>
      <c r="O25">
        <v>5</v>
      </c>
      <c r="P25">
        <v>2</v>
      </c>
      <c r="Q25">
        <v>1</v>
      </c>
      <c r="R25">
        <f>SUM(J25*0.47)+(K25*0.85)+(L25*1.02)+(M25*1.4)+(N25*0.33)+(O25*0.33)-((0.287)*(H25-I25))</f>
        <v>17.165000000000006</v>
      </c>
      <c r="S25">
        <f t="shared" si="0"/>
        <v>0.06</v>
      </c>
      <c r="T25" s="2">
        <f t="shared" si="1"/>
        <v>17.225000000000005</v>
      </c>
      <c r="U25" s="2">
        <f t="shared" si="2"/>
        <v>28.131281407035186</v>
      </c>
    </row>
    <row r="26" spans="1:21" ht="12.75">
      <c r="A26" t="s">
        <v>588</v>
      </c>
      <c r="B26">
        <v>30</v>
      </c>
      <c r="C26" t="s">
        <v>335</v>
      </c>
      <c r="D26" t="s">
        <v>52</v>
      </c>
      <c r="E26" t="s">
        <v>323</v>
      </c>
      <c r="F26">
        <v>32</v>
      </c>
      <c r="G26">
        <v>154</v>
      </c>
      <c r="H26">
        <v>134</v>
      </c>
      <c r="I26">
        <v>49</v>
      </c>
      <c r="J26">
        <v>30</v>
      </c>
      <c r="K26">
        <v>12</v>
      </c>
      <c r="L26">
        <v>2</v>
      </c>
      <c r="M26">
        <v>5</v>
      </c>
      <c r="N26">
        <v>19</v>
      </c>
      <c r="O26">
        <v>1</v>
      </c>
      <c r="P26">
        <v>8</v>
      </c>
      <c r="Q26">
        <v>2</v>
      </c>
      <c r="R26">
        <f>SUM(J26*0.47)+(K26*0.85)+(L26*1.02)+(M26*1.4)+(N26*0.33)+(O26*0.33)-((0.287)*(H26-I26))</f>
        <v>15.544999999999998</v>
      </c>
      <c r="S26">
        <f t="shared" si="0"/>
        <v>1</v>
      </c>
      <c r="T26" s="2">
        <f t="shared" si="1"/>
        <v>16.544999999999998</v>
      </c>
      <c r="U26" s="2">
        <f t="shared" si="2"/>
        <v>69.8327922077922</v>
      </c>
    </row>
    <row r="27" spans="1:21" ht="12.75">
      <c r="A27" t="s">
        <v>534</v>
      </c>
      <c r="B27">
        <v>30</v>
      </c>
      <c r="C27" t="s">
        <v>322</v>
      </c>
      <c r="D27" t="s">
        <v>45</v>
      </c>
      <c r="E27" t="s">
        <v>323</v>
      </c>
      <c r="F27">
        <v>111</v>
      </c>
      <c r="G27">
        <v>488</v>
      </c>
      <c r="H27">
        <v>414</v>
      </c>
      <c r="I27">
        <v>115</v>
      </c>
      <c r="J27">
        <v>65</v>
      </c>
      <c r="K27">
        <v>30</v>
      </c>
      <c r="L27">
        <v>1</v>
      </c>
      <c r="M27">
        <v>19</v>
      </c>
      <c r="N27">
        <v>60</v>
      </c>
      <c r="O27">
        <v>10</v>
      </c>
      <c r="P27">
        <v>2</v>
      </c>
      <c r="Q27">
        <v>2</v>
      </c>
      <c r="R27">
        <f>SUM(J27*0.47)+(K27*0.85)+(L27*1.02)+(M27*1.4)+(N27*0.33)+(O27*0.33)-((0.302)*(H27-I27))</f>
        <v>16.471999999999994</v>
      </c>
      <c r="S27">
        <f t="shared" si="0"/>
        <v>-0.32</v>
      </c>
      <c r="T27" s="2">
        <f t="shared" si="1"/>
        <v>16.151999999999994</v>
      </c>
      <c r="U27" s="2">
        <f t="shared" si="2"/>
        <v>21.5139344262295</v>
      </c>
    </row>
    <row r="28" spans="1:21" ht="12.75">
      <c r="A28" t="s">
        <v>583</v>
      </c>
      <c r="B28">
        <v>27</v>
      </c>
      <c r="C28" t="s">
        <v>339</v>
      </c>
      <c r="D28" t="s">
        <v>19</v>
      </c>
      <c r="E28" t="s">
        <v>323</v>
      </c>
      <c r="F28">
        <v>77</v>
      </c>
      <c r="G28">
        <v>321</v>
      </c>
      <c r="H28">
        <v>298</v>
      </c>
      <c r="I28">
        <v>99</v>
      </c>
      <c r="J28">
        <v>62</v>
      </c>
      <c r="K28">
        <v>25</v>
      </c>
      <c r="L28">
        <v>0</v>
      </c>
      <c r="M28">
        <v>12</v>
      </c>
      <c r="N28">
        <v>15</v>
      </c>
      <c r="O28">
        <v>5</v>
      </c>
      <c r="P28">
        <v>2</v>
      </c>
      <c r="Q28">
        <v>1</v>
      </c>
      <c r="R28">
        <f>SUM(J28*0.47)+(K28*0.85)+(L28*1.02)+(M28*1.4)+(N28*0.33)+(O28*0.33)-((0.29)*(H28-I28))</f>
        <v>16.080000000000013</v>
      </c>
      <c r="S28">
        <f t="shared" si="0"/>
        <v>0.06</v>
      </c>
      <c r="T28" s="2">
        <f t="shared" si="1"/>
        <v>16.14000000000001</v>
      </c>
      <c r="U28" s="2">
        <f t="shared" si="2"/>
        <v>32.68224299065423</v>
      </c>
    </row>
    <row r="29" spans="1:21" ht="12.75">
      <c r="A29" t="s">
        <v>474</v>
      </c>
      <c r="B29">
        <v>31</v>
      </c>
      <c r="C29" t="s">
        <v>337</v>
      </c>
      <c r="D29" t="s">
        <v>49</v>
      </c>
      <c r="E29" t="s">
        <v>323</v>
      </c>
      <c r="F29">
        <v>117</v>
      </c>
      <c r="G29">
        <v>514</v>
      </c>
      <c r="H29">
        <v>443</v>
      </c>
      <c r="I29">
        <v>120</v>
      </c>
      <c r="J29">
        <v>73</v>
      </c>
      <c r="K29">
        <v>27</v>
      </c>
      <c r="L29">
        <v>4</v>
      </c>
      <c r="M29">
        <v>16</v>
      </c>
      <c r="N29">
        <v>68</v>
      </c>
      <c r="O29">
        <v>0</v>
      </c>
      <c r="P29">
        <v>17</v>
      </c>
      <c r="Q29">
        <v>3</v>
      </c>
      <c r="R29">
        <f>SUM(J29*0.47)+(K29*0.85)+(L29*1.02)+(M29*1.4)+(N29*0.33)+(O29*0.33)-((0.287)*(H29-I29))</f>
        <v>13.478999999999985</v>
      </c>
      <c r="S29">
        <f t="shared" si="0"/>
        <v>2.6</v>
      </c>
      <c r="T29" s="2">
        <f t="shared" si="1"/>
        <v>16.078999999999986</v>
      </c>
      <c r="U29" s="2">
        <f t="shared" si="2"/>
        <v>20.333365758754844</v>
      </c>
    </row>
    <row r="30" spans="1:21" ht="12.75">
      <c r="A30" t="s">
        <v>469</v>
      </c>
      <c r="B30">
        <v>26</v>
      </c>
      <c r="C30" t="s">
        <v>326</v>
      </c>
      <c r="D30" t="s">
        <v>55</v>
      </c>
      <c r="E30" t="s">
        <v>323</v>
      </c>
      <c r="F30">
        <v>107</v>
      </c>
      <c r="G30">
        <v>452</v>
      </c>
      <c r="H30">
        <v>396</v>
      </c>
      <c r="I30">
        <v>123</v>
      </c>
      <c r="J30">
        <v>83</v>
      </c>
      <c r="K30">
        <v>22</v>
      </c>
      <c r="L30">
        <v>6</v>
      </c>
      <c r="M30">
        <v>12</v>
      </c>
      <c r="N30">
        <v>46</v>
      </c>
      <c r="O30">
        <v>7</v>
      </c>
      <c r="P30">
        <v>7</v>
      </c>
      <c r="Q30">
        <v>2</v>
      </c>
      <c r="R30">
        <f>SUM(J30*0.47)+(K30*0.85)+(L30*1.02)+(M30*1.4)+(N30*0.33)+(O30*0.33)-((0.308)*(H30-I30))</f>
        <v>14.036000000000001</v>
      </c>
      <c r="S30">
        <f t="shared" si="0"/>
        <v>0.78</v>
      </c>
      <c r="T30" s="2">
        <f t="shared" si="1"/>
        <v>14.816</v>
      </c>
      <c r="U30" s="2">
        <f t="shared" si="2"/>
        <v>21.306194690265485</v>
      </c>
    </row>
    <row r="31" spans="1:21" ht="12.75">
      <c r="A31" t="s">
        <v>515</v>
      </c>
      <c r="B31">
        <v>30</v>
      </c>
      <c r="C31" t="s">
        <v>322</v>
      </c>
      <c r="D31" t="s">
        <v>34</v>
      </c>
      <c r="E31" t="s">
        <v>323</v>
      </c>
      <c r="F31">
        <v>68</v>
      </c>
      <c r="G31">
        <v>317</v>
      </c>
      <c r="H31">
        <v>291</v>
      </c>
      <c r="I31">
        <v>87</v>
      </c>
      <c r="J31">
        <v>49</v>
      </c>
      <c r="K31">
        <v>17</v>
      </c>
      <c r="L31">
        <v>0</v>
      </c>
      <c r="M31">
        <v>21</v>
      </c>
      <c r="N31">
        <v>19</v>
      </c>
      <c r="O31">
        <v>3</v>
      </c>
      <c r="P31">
        <v>11</v>
      </c>
      <c r="Q31">
        <v>1</v>
      </c>
      <c r="R31">
        <f>SUM(J31*0.47)+(K31*0.85)+(L31*1.02)+(M31*1.4)+(N31*0.33)+(O31*0.33)-((0.302)*(H31-I31))</f>
        <v>12.53199999999999</v>
      </c>
      <c r="S31">
        <f t="shared" si="0"/>
        <v>2.04</v>
      </c>
      <c r="T31" s="2">
        <f t="shared" si="1"/>
        <v>14.571999999999989</v>
      </c>
      <c r="U31" s="2">
        <f t="shared" si="2"/>
        <v>29.87949526813878</v>
      </c>
    </row>
    <row r="32" spans="1:21" ht="12.75">
      <c r="A32" t="s">
        <v>609</v>
      </c>
      <c r="B32">
        <v>36</v>
      </c>
      <c r="C32" t="s">
        <v>337</v>
      </c>
      <c r="D32" t="s">
        <v>55</v>
      </c>
      <c r="E32" t="s">
        <v>323</v>
      </c>
      <c r="F32">
        <v>115</v>
      </c>
      <c r="G32">
        <v>492</v>
      </c>
      <c r="H32">
        <v>428</v>
      </c>
      <c r="I32">
        <v>112</v>
      </c>
      <c r="J32">
        <v>63</v>
      </c>
      <c r="K32">
        <v>23</v>
      </c>
      <c r="L32">
        <v>1</v>
      </c>
      <c r="M32">
        <v>25</v>
      </c>
      <c r="N32">
        <v>52</v>
      </c>
      <c r="O32">
        <v>6</v>
      </c>
      <c r="P32">
        <v>1</v>
      </c>
      <c r="Q32">
        <v>1</v>
      </c>
      <c r="R32">
        <f>SUM(J32*0.47)+(K32*0.85)+(L32*1.02)+(M32*1.4)+(N32*0.33)+(O32*0.33)-((0.287)*(H32-I32))</f>
        <v>13.628000000000014</v>
      </c>
      <c r="S32">
        <f t="shared" si="0"/>
        <v>-0.16</v>
      </c>
      <c r="T32" s="2">
        <f t="shared" si="1"/>
        <v>13.468000000000014</v>
      </c>
      <c r="U32" s="2">
        <f t="shared" si="2"/>
        <v>17.79308943089433</v>
      </c>
    </row>
    <row r="33" spans="1:21" ht="12.75">
      <c r="A33" t="s">
        <v>622</v>
      </c>
      <c r="B33">
        <v>23</v>
      </c>
      <c r="C33" t="s">
        <v>335</v>
      </c>
      <c r="D33" t="s">
        <v>49</v>
      </c>
      <c r="E33" t="s">
        <v>323</v>
      </c>
      <c r="F33">
        <v>112</v>
      </c>
      <c r="G33">
        <v>475</v>
      </c>
      <c r="H33">
        <v>436</v>
      </c>
      <c r="I33">
        <v>130</v>
      </c>
      <c r="J33">
        <v>86</v>
      </c>
      <c r="K33">
        <v>27</v>
      </c>
      <c r="L33">
        <v>4</v>
      </c>
      <c r="M33">
        <v>13</v>
      </c>
      <c r="N33">
        <v>35</v>
      </c>
      <c r="O33">
        <v>1</v>
      </c>
      <c r="P33">
        <v>28</v>
      </c>
      <c r="Q33">
        <v>8</v>
      </c>
      <c r="R33">
        <f>SUM(J33*0.47)+(K33*0.85)+(L33*1.02)+(M33*1.4)+(N33*0.33)+(O33*0.33)-((0.287)*(H33-I33))</f>
        <v>9.707999999999998</v>
      </c>
      <c r="S33">
        <f t="shared" si="0"/>
        <v>3.12</v>
      </c>
      <c r="T33" s="2">
        <f t="shared" si="1"/>
        <v>12.828</v>
      </c>
      <c r="U33" s="2">
        <f t="shared" si="2"/>
        <v>17.554105263157894</v>
      </c>
    </row>
    <row r="34" spans="1:21" ht="12.75">
      <c r="A34" t="s">
        <v>461</v>
      </c>
      <c r="B34">
        <v>38</v>
      </c>
      <c r="C34" t="s">
        <v>322</v>
      </c>
      <c r="D34" t="s">
        <v>49</v>
      </c>
      <c r="E34" t="s">
        <v>323</v>
      </c>
      <c r="F34">
        <v>57</v>
      </c>
      <c r="G34">
        <v>206</v>
      </c>
      <c r="H34">
        <v>176</v>
      </c>
      <c r="I34">
        <v>48</v>
      </c>
      <c r="J34">
        <v>20</v>
      </c>
      <c r="K34">
        <v>13</v>
      </c>
      <c r="L34">
        <v>1</v>
      </c>
      <c r="M34">
        <v>14</v>
      </c>
      <c r="N34">
        <v>29</v>
      </c>
      <c r="O34">
        <v>0</v>
      </c>
      <c r="P34">
        <v>0</v>
      </c>
      <c r="Q34">
        <v>0</v>
      </c>
      <c r="R34">
        <f>SUM(J34*0.47)+(K34*0.85)+(L34*1.02)+(M34*1.4)+(N34*0.33)+(O34*0.33)-((0.302)*(H34-I34))</f>
        <v>11.983999999999995</v>
      </c>
      <c r="S34">
        <f t="shared" si="0"/>
        <v>0</v>
      </c>
      <c r="T34" s="2">
        <f t="shared" si="1"/>
        <v>11.983999999999995</v>
      </c>
      <c r="U34" s="2">
        <f t="shared" si="2"/>
        <v>37.81359223300969</v>
      </c>
    </row>
    <row r="35" spans="1:21" ht="12.75">
      <c r="A35" t="s">
        <v>549</v>
      </c>
      <c r="B35">
        <v>32</v>
      </c>
      <c r="C35" t="s">
        <v>344</v>
      </c>
      <c r="D35" t="s">
        <v>52</v>
      </c>
      <c r="E35" t="s">
        <v>323</v>
      </c>
      <c r="F35">
        <v>56</v>
      </c>
      <c r="G35">
        <v>218</v>
      </c>
      <c r="H35">
        <v>192</v>
      </c>
      <c r="I35">
        <v>66</v>
      </c>
      <c r="J35">
        <v>45</v>
      </c>
      <c r="K35">
        <v>17</v>
      </c>
      <c r="L35">
        <v>2</v>
      </c>
      <c r="M35">
        <v>2</v>
      </c>
      <c r="N35">
        <v>15</v>
      </c>
      <c r="O35">
        <v>2</v>
      </c>
      <c r="P35">
        <v>15</v>
      </c>
      <c r="Q35">
        <v>3</v>
      </c>
      <c r="R35">
        <f>SUM(J35*0.47)+(K35*0.85)+(L35*1.02)+(M35*1.4)+(N35*0.33)+(O35*0.33)-((0.296)*(H35-I35))</f>
        <v>8.75399999999999</v>
      </c>
      <c r="S35">
        <f t="shared" si="0"/>
        <v>2.1599999999999997</v>
      </c>
      <c r="T35" s="2">
        <f t="shared" si="1"/>
        <v>10.91399999999999</v>
      </c>
      <c r="U35" s="2">
        <f t="shared" si="2"/>
        <v>32.54174311926603</v>
      </c>
    </row>
    <row r="36" spans="1:21" ht="12.75">
      <c r="A36" t="s">
        <v>526</v>
      </c>
      <c r="B36">
        <v>25</v>
      </c>
      <c r="C36" t="s">
        <v>335</v>
      </c>
      <c r="D36" t="s">
        <v>19</v>
      </c>
      <c r="E36" t="s">
        <v>323</v>
      </c>
      <c r="F36">
        <v>114</v>
      </c>
      <c r="G36">
        <v>477</v>
      </c>
      <c r="H36">
        <v>409</v>
      </c>
      <c r="I36">
        <v>117</v>
      </c>
      <c r="J36">
        <v>88</v>
      </c>
      <c r="K36">
        <v>19</v>
      </c>
      <c r="L36">
        <v>0</v>
      </c>
      <c r="M36">
        <v>10</v>
      </c>
      <c r="N36">
        <v>64</v>
      </c>
      <c r="O36">
        <v>3</v>
      </c>
      <c r="P36">
        <v>11</v>
      </c>
      <c r="Q36">
        <v>5</v>
      </c>
      <c r="R36">
        <f>SUM(J36*0.47)+(K36*0.85)+(L36*1.02)+(M36*1.4)+(N36*0.33)+(O36*0.33)-((0.287)*(H36-I36))</f>
        <v>9.816000000000003</v>
      </c>
      <c r="S36">
        <f t="shared" si="0"/>
        <v>0.52</v>
      </c>
      <c r="T36" s="2">
        <f t="shared" si="1"/>
        <v>10.336000000000002</v>
      </c>
      <c r="U36" s="2">
        <f t="shared" si="2"/>
        <v>14.08469601677149</v>
      </c>
    </row>
    <row r="37" spans="1:21" ht="12.75">
      <c r="A37" t="s">
        <v>562</v>
      </c>
      <c r="B37">
        <v>26</v>
      </c>
      <c r="C37" t="s">
        <v>324</v>
      </c>
      <c r="D37" t="s">
        <v>28</v>
      </c>
      <c r="E37" t="s">
        <v>323</v>
      </c>
      <c r="F37">
        <v>115</v>
      </c>
      <c r="G37">
        <v>479</v>
      </c>
      <c r="H37">
        <v>444</v>
      </c>
      <c r="I37">
        <v>128</v>
      </c>
      <c r="J37">
        <v>73</v>
      </c>
      <c r="K37">
        <v>33</v>
      </c>
      <c r="L37">
        <v>4</v>
      </c>
      <c r="M37">
        <v>18</v>
      </c>
      <c r="N37">
        <v>23</v>
      </c>
      <c r="O37">
        <v>4</v>
      </c>
      <c r="P37">
        <v>22</v>
      </c>
      <c r="Q37">
        <v>4</v>
      </c>
      <c r="R37">
        <f>SUM(J37*0.47)+(K37*0.85)+(L37*1.02)+(M37*1.4)+(N37*0.33)+(O37*0.33)-((0.296)*(H37-I37))</f>
        <v>7.013999999999996</v>
      </c>
      <c r="S37">
        <f t="shared" si="0"/>
        <v>3.32</v>
      </c>
      <c r="T37" s="2">
        <f t="shared" si="1"/>
        <v>10.333999999999996</v>
      </c>
      <c r="U37" s="2">
        <f t="shared" si="2"/>
        <v>14.02317327766179</v>
      </c>
    </row>
    <row r="38" spans="1:21" ht="12.75">
      <c r="A38" t="s">
        <v>589</v>
      </c>
      <c r="B38">
        <v>28</v>
      </c>
      <c r="C38" t="s">
        <v>341</v>
      </c>
      <c r="D38" t="s">
        <v>68</v>
      </c>
      <c r="E38" t="s">
        <v>323</v>
      </c>
      <c r="F38">
        <v>72</v>
      </c>
      <c r="G38">
        <v>224</v>
      </c>
      <c r="H38">
        <v>185</v>
      </c>
      <c r="I38">
        <v>58</v>
      </c>
      <c r="J38">
        <v>38</v>
      </c>
      <c r="K38">
        <v>12</v>
      </c>
      <c r="L38">
        <v>2</v>
      </c>
      <c r="M38">
        <v>6</v>
      </c>
      <c r="N38">
        <v>35</v>
      </c>
      <c r="O38">
        <v>1</v>
      </c>
      <c r="P38">
        <v>7</v>
      </c>
      <c r="Q38">
        <v>2</v>
      </c>
      <c r="R38">
        <f>SUM(J38*0.47)+(K38*0.85)+(L38*1.02)+(M38*1.4)+(N38*0.33)+(O38*0.33)-((0.322)*(H38-I38))</f>
        <v>9.485999999999997</v>
      </c>
      <c r="S38">
        <f t="shared" si="0"/>
        <v>0.78</v>
      </c>
      <c r="T38" s="2">
        <f t="shared" si="1"/>
        <v>10.265999999999996</v>
      </c>
      <c r="U38" s="2">
        <f t="shared" si="2"/>
        <v>29.78973214285713</v>
      </c>
    </row>
    <row r="39" spans="1:21" ht="12.75">
      <c r="A39" t="s">
        <v>406</v>
      </c>
      <c r="B39">
        <v>25</v>
      </c>
      <c r="C39" t="s">
        <v>322</v>
      </c>
      <c r="D39" t="s">
        <v>19</v>
      </c>
      <c r="E39" t="s">
        <v>323</v>
      </c>
      <c r="F39">
        <v>108</v>
      </c>
      <c r="G39">
        <v>438</v>
      </c>
      <c r="H39">
        <v>384</v>
      </c>
      <c r="I39">
        <v>108</v>
      </c>
      <c r="J39">
        <v>63</v>
      </c>
      <c r="K39">
        <v>27</v>
      </c>
      <c r="L39">
        <v>1</v>
      </c>
      <c r="M39">
        <v>17</v>
      </c>
      <c r="N39">
        <v>48</v>
      </c>
      <c r="O39">
        <v>1</v>
      </c>
      <c r="P39">
        <v>0</v>
      </c>
      <c r="Q39">
        <v>0</v>
      </c>
      <c r="R39">
        <f>SUM(J39*0.47)+(K39*0.85)+(L39*1.02)+(M39*1.4)+(N39*0.33)+(O39*0.33)-((0.302)*(H39-I39))</f>
        <v>10.197999999999993</v>
      </c>
      <c r="S39">
        <f t="shared" si="0"/>
        <v>0</v>
      </c>
      <c r="T39" s="2">
        <f t="shared" si="1"/>
        <v>10.197999999999993</v>
      </c>
      <c r="U39" s="2">
        <f t="shared" si="2"/>
        <v>15.134018264840172</v>
      </c>
    </row>
    <row r="40" spans="1:21" ht="12.75">
      <c r="A40" t="s">
        <v>151</v>
      </c>
      <c r="B40">
        <v>36</v>
      </c>
      <c r="C40" t="s">
        <v>335</v>
      </c>
      <c r="D40" t="s">
        <v>34</v>
      </c>
      <c r="E40" t="s">
        <v>323</v>
      </c>
      <c r="F40">
        <v>10</v>
      </c>
      <c r="G40">
        <v>46</v>
      </c>
      <c r="H40">
        <v>40</v>
      </c>
      <c r="I40">
        <v>19</v>
      </c>
      <c r="J40">
        <v>12</v>
      </c>
      <c r="K40">
        <v>3</v>
      </c>
      <c r="L40">
        <v>0</v>
      </c>
      <c r="M40">
        <v>4</v>
      </c>
      <c r="N40">
        <v>5</v>
      </c>
      <c r="O40">
        <v>1</v>
      </c>
      <c r="P40">
        <v>0</v>
      </c>
      <c r="Q40">
        <v>0</v>
      </c>
      <c r="R40">
        <f>SUM(J40*0.47)+(K40*0.85)+(L40*1.02)+(M40*1.4)+(N40*0.33)+(O40*0.33)-((0.287)*(H40-I40))</f>
        <v>9.743</v>
      </c>
      <c r="S40">
        <f t="shared" si="0"/>
        <v>0</v>
      </c>
      <c r="T40" s="2">
        <f t="shared" si="1"/>
        <v>9.743</v>
      </c>
      <c r="U40" s="2">
        <f t="shared" si="2"/>
        <v>137.67282608695652</v>
      </c>
    </row>
    <row r="41" spans="1:21" ht="12.75">
      <c r="A41" t="s">
        <v>541</v>
      </c>
      <c r="B41">
        <v>28</v>
      </c>
      <c r="C41" t="s">
        <v>322</v>
      </c>
      <c r="D41" t="s">
        <v>22</v>
      </c>
      <c r="E41" t="s">
        <v>323</v>
      </c>
      <c r="F41">
        <v>80</v>
      </c>
      <c r="G41">
        <v>204</v>
      </c>
      <c r="H41">
        <v>175</v>
      </c>
      <c r="I41">
        <v>51</v>
      </c>
      <c r="J41">
        <v>26</v>
      </c>
      <c r="K41">
        <v>16</v>
      </c>
      <c r="L41">
        <v>1</v>
      </c>
      <c r="M41">
        <v>8</v>
      </c>
      <c r="N41">
        <v>24</v>
      </c>
      <c r="O41">
        <v>2</v>
      </c>
      <c r="P41">
        <v>2</v>
      </c>
      <c r="Q41">
        <v>0</v>
      </c>
      <c r="R41">
        <f>SUM(J41*0.47)+(K41*0.85)+(L41*1.02)+(M41*1.4)+(N41*0.33)+(O41*0.33)-((0.302)*(H41-I41))</f>
        <v>9.171999999999997</v>
      </c>
      <c r="S41">
        <f t="shared" si="0"/>
        <v>0.44</v>
      </c>
      <c r="T41" s="2">
        <f t="shared" si="1"/>
        <v>9.611999999999997</v>
      </c>
      <c r="U41" s="2">
        <f t="shared" si="2"/>
        <v>30.626470588235286</v>
      </c>
    </row>
    <row r="42" spans="1:21" ht="12.75">
      <c r="A42" t="s">
        <v>460</v>
      </c>
      <c r="B42">
        <v>29</v>
      </c>
      <c r="C42" t="s">
        <v>337</v>
      </c>
      <c r="D42" t="s">
        <v>28</v>
      </c>
      <c r="E42" t="s">
        <v>323</v>
      </c>
      <c r="F42">
        <v>57</v>
      </c>
      <c r="G42">
        <v>231</v>
      </c>
      <c r="H42">
        <v>205</v>
      </c>
      <c r="I42">
        <v>63</v>
      </c>
      <c r="J42">
        <v>42</v>
      </c>
      <c r="K42">
        <v>10</v>
      </c>
      <c r="L42">
        <v>1</v>
      </c>
      <c r="M42">
        <v>10</v>
      </c>
      <c r="N42">
        <v>19</v>
      </c>
      <c r="O42">
        <v>3</v>
      </c>
      <c r="P42">
        <v>1</v>
      </c>
      <c r="Q42">
        <v>1</v>
      </c>
      <c r="R42">
        <f>SUM(J42*0.47)+(K42*0.85)+(L42*1.02)+(M42*1.4)+(N42*0.33)+(O42*0.33)-((0.287)*(H42-I42))</f>
        <v>9.766000000000005</v>
      </c>
      <c r="S42">
        <f t="shared" si="0"/>
        <v>-0.16</v>
      </c>
      <c r="T42" s="2">
        <f t="shared" si="1"/>
        <v>9.606000000000005</v>
      </c>
      <c r="U42" s="2">
        <f t="shared" si="2"/>
        <v>27.029870129870144</v>
      </c>
    </row>
    <row r="43" spans="1:21" ht="12.75">
      <c r="A43" t="s">
        <v>516</v>
      </c>
      <c r="B43">
        <v>30</v>
      </c>
      <c r="C43" t="s">
        <v>343</v>
      </c>
      <c r="D43" t="s">
        <v>49</v>
      </c>
      <c r="E43" t="s">
        <v>323</v>
      </c>
      <c r="F43">
        <v>80</v>
      </c>
      <c r="G43">
        <v>302</v>
      </c>
      <c r="H43">
        <v>275</v>
      </c>
      <c r="I43">
        <v>80</v>
      </c>
      <c r="J43">
        <v>55</v>
      </c>
      <c r="K43">
        <v>12</v>
      </c>
      <c r="L43">
        <v>2</v>
      </c>
      <c r="M43">
        <v>11</v>
      </c>
      <c r="N43">
        <v>27</v>
      </c>
      <c r="O43">
        <v>0</v>
      </c>
      <c r="P43">
        <v>5</v>
      </c>
      <c r="Q43">
        <v>4</v>
      </c>
      <c r="R43">
        <f>SUM(J43*0.47)+(K43*0.85)+(L43*1.02)+(M43*1.4)+(N43*0.33)+(O43*0.33)-((0.27)*(H43-I43))</f>
        <v>9.749999999999986</v>
      </c>
      <c r="S43">
        <f t="shared" si="0"/>
        <v>-0.41999999999999993</v>
      </c>
      <c r="T43" s="2">
        <f t="shared" si="1"/>
        <v>9.329999999999986</v>
      </c>
      <c r="U43" s="2">
        <f t="shared" si="2"/>
        <v>20.08112582781454</v>
      </c>
    </row>
    <row r="44" spans="1:21" ht="12.75">
      <c r="A44" t="s">
        <v>552</v>
      </c>
      <c r="B44">
        <v>32</v>
      </c>
      <c r="C44" t="s">
        <v>322</v>
      </c>
      <c r="D44" t="s">
        <v>55</v>
      </c>
      <c r="E44" t="s">
        <v>323</v>
      </c>
      <c r="F44">
        <v>116</v>
      </c>
      <c r="G44">
        <v>528</v>
      </c>
      <c r="H44">
        <v>474</v>
      </c>
      <c r="I44">
        <v>138</v>
      </c>
      <c r="J44">
        <v>88</v>
      </c>
      <c r="K44">
        <v>30</v>
      </c>
      <c r="L44">
        <v>3</v>
      </c>
      <c r="M44">
        <v>17</v>
      </c>
      <c r="N44">
        <v>50</v>
      </c>
      <c r="O44">
        <v>0</v>
      </c>
      <c r="P44">
        <v>6</v>
      </c>
      <c r="Q44">
        <v>2</v>
      </c>
      <c r="R44">
        <f>SUM(J44*0.47)+(K44*0.85)+(L44*1.02)+(M44*1.4)+(N44*0.33)+(O44*0.33)-((0.302)*(H44-I44))</f>
        <v>8.748000000000005</v>
      </c>
      <c r="S44">
        <f t="shared" si="0"/>
        <v>0.56</v>
      </c>
      <c r="T44" s="2">
        <f t="shared" si="1"/>
        <v>9.308000000000005</v>
      </c>
      <c r="U44" s="2">
        <f t="shared" si="2"/>
        <v>11.458712121212129</v>
      </c>
    </row>
    <row r="45" spans="1:21" ht="12.75">
      <c r="A45" t="s">
        <v>456</v>
      </c>
      <c r="B45">
        <v>29</v>
      </c>
      <c r="C45" t="s">
        <v>341</v>
      </c>
      <c r="D45" t="s">
        <v>28</v>
      </c>
      <c r="E45" t="s">
        <v>323</v>
      </c>
      <c r="F45">
        <v>100</v>
      </c>
      <c r="G45">
        <v>411</v>
      </c>
      <c r="H45">
        <v>353</v>
      </c>
      <c r="I45">
        <v>101</v>
      </c>
      <c r="J45">
        <v>64</v>
      </c>
      <c r="K45">
        <v>17</v>
      </c>
      <c r="L45">
        <v>2</v>
      </c>
      <c r="M45">
        <v>18</v>
      </c>
      <c r="N45">
        <v>54</v>
      </c>
      <c r="O45">
        <v>3</v>
      </c>
      <c r="P45">
        <v>1</v>
      </c>
      <c r="Q45">
        <v>1</v>
      </c>
      <c r="R45">
        <f>SUM(J45*0.47)+(K45*0.85)+(L45*1.02)+(M45*1.4)+(N45*0.33)+(O45*0.33)-((0.322)*(H45-I45))</f>
        <v>9.435999999999993</v>
      </c>
      <c r="S45">
        <f t="shared" si="0"/>
        <v>-0.16</v>
      </c>
      <c r="T45" s="2">
        <f t="shared" si="1"/>
        <v>9.275999999999993</v>
      </c>
      <c r="U45" s="2">
        <f t="shared" si="2"/>
        <v>14.670072992700717</v>
      </c>
    </row>
    <row r="46" spans="1:21" ht="12.75">
      <c r="A46" t="s">
        <v>591</v>
      </c>
      <c r="B46">
        <v>24</v>
      </c>
      <c r="C46" t="s">
        <v>335</v>
      </c>
      <c r="D46" t="s">
        <v>55</v>
      </c>
      <c r="E46" t="s">
        <v>323</v>
      </c>
      <c r="F46">
        <v>117</v>
      </c>
      <c r="G46">
        <v>478</v>
      </c>
      <c r="H46">
        <v>432</v>
      </c>
      <c r="I46">
        <v>129</v>
      </c>
      <c r="J46">
        <v>86</v>
      </c>
      <c r="K46">
        <v>29</v>
      </c>
      <c r="L46">
        <v>5</v>
      </c>
      <c r="M46">
        <v>9</v>
      </c>
      <c r="N46">
        <v>38</v>
      </c>
      <c r="O46">
        <v>2</v>
      </c>
      <c r="P46">
        <v>5</v>
      </c>
      <c r="Q46">
        <v>3</v>
      </c>
      <c r="R46">
        <f>SUM(J46*0.47)+(K46*0.85)+(L46*1.02)+(M46*1.4)+(N46*0.33)+(O46*0.33)-((0.287)*(H46-I46))</f>
        <v>9.008999999999986</v>
      </c>
      <c r="S46">
        <f t="shared" si="0"/>
        <v>-0.040000000000000036</v>
      </c>
      <c r="T46" s="2">
        <f t="shared" si="1"/>
        <v>8.968999999999987</v>
      </c>
      <c r="U46" s="2">
        <f t="shared" si="2"/>
        <v>12.196338912133875</v>
      </c>
    </row>
    <row r="47" spans="1:21" ht="12.75">
      <c r="A47" t="s">
        <v>626</v>
      </c>
      <c r="B47">
        <v>28</v>
      </c>
      <c r="C47" t="s">
        <v>343</v>
      </c>
      <c r="D47" t="s">
        <v>34</v>
      </c>
      <c r="E47" t="s">
        <v>323</v>
      </c>
      <c r="F47">
        <v>101</v>
      </c>
      <c r="G47">
        <v>333</v>
      </c>
      <c r="H47">
        <v>301</v>
      </c>
      <c r="I47">
        <v>77</v>
      </c>
      <c r="J47">
        <v>40</v>
      </c>
      <c r="K47">
        <v>17</v>
      </c>
      <c r="L47">
        <v>3</v>
      </c>
      <c r="M47">
        <v>17</v>
      </c>
      <c r="N47">
        <v>24</v>
      </c>
      <c r="O47">
        <v>3</v>
      </c>
      <c r="P47">
        <v>3</v>
      </c>
      <c r="Q47">
        <v>1</v>
      </c>
      <c r="R47">
        <f>SUM(J47*0.47)+(K47*0.85)+(L47*1.02)+(M47*1.4)+(N47*0.33)+(O47*0.33)-((0.27)*(H47-I47))</f>
        <v>8.539999999999992</v>
      </c>
      <c r="S47">
        <f t="shared" si="0"/>
        <v>0.28</v>
      </c>
      <c r="T47" s="2">
        <f t="shared" si="1"/>
        <v>8.819999999999991</v>
      </c>
      <c r="U47" s="2">
        <f t="shared" si="2"/>
        <v>17.2162162162162</v>
      </c>
    </row>
    <row r="48" spans="1:21" ht="12.75">
      <c r="A48" t="s">
        <v>421</v>
      </c>
      <c r="B48">
        <v>30</v>
      </c>
      <c r="C48" t="s">
        <v>330</v>
      </c>
      <c r="D48" t="s">
        <v>45</v>
      </c>
      <c r="E48" t="s">
        <v>323</v>
      </c>
      <c r="F48">
        <v>75</v>
      </c>
      <c r="G48">
        <v>292</v>
      </c>
      <c r="H48">
        <v>255</v>
      </c>
      <c r="I48">
        <v>72</v>
      </c>
      <c r="J48">
        <v>42</v>
      </c>
      <c r="K48">
        <v>18</v>
      </c>
      <c r="L48">
        <v>0</v>
      </c>
      <c r="M48">
        <v>12</v>
      </c>
      <c r="N48">
        <v>28</v>
      </c>
      <c r="O48">
        <v>6</v>
      </c>
      <c r="P48">
        <v>4</v>
      </c>
      <c r="Q48">
        <v>4</v>
      </c>
      <c r="R48">
        <f>SUM(J48*0.47)+(K48*0.85)+(L48*1.02)+(M48*1.4)+(N48*0.33)+(O48*0.33)-((0.293)*(H48-I48))</f>
        <v>9.440999999999995</v>
      </c>
      <c r="S48">
        <f t="shared" si="0"/>
        <v>-0.64</v>
      </c>
      <c r="T48" s="2">
        <f t="shared" si="1"/>
        <v>8.800999999999995</v>
      </c>
      <c r="U48" s="2">
        <f t="shared" si="2"/>
        <v>19.591267123287658</v>
      </c>
    </row>
    <row r="49" spans="1:21" ht="12.75">
      <c r="A49" t="s">
        <v>531</v>
      </c>
      <c r="B49">
        <v>29</v>
      </c>
      <c r="C49" t="s">
        <v>329</v>
      </c>
      <c r="D49" t="s">
        <v>34</v>
      </c>
      <c r="E49" t="s">
        <v>323</v>
      </c>
      <c r="F49">
        <v>65</v>
      </c>
      <c r="G49">
        <v>268</v>
      </c>
      <c r="H49">
        <v>229</v>
      </c>
      <c r="I49">
        <v>61</v>
      </c>
      <c r="J49">
        <v>35</v>
      </c>
      <c r="K49">
        <v>15</v>
      </c>
      <c r="L49">
        <v>3</v>
      </c>
      <c r="M49">
        <v>8</v>
      </c>
      <c r="N49">
        <v>33</v>
      </c>
      <c r="O49">
        <v>5</v>
      </c>
      <c r="P49">
        <v>2</v>
      </c>
      <c r="Q49">
        <v>2</v>
      </c>
      <c r="R49">
        <f>SUM(J49*0.47)+(K49*0.85)+(L49*1.02)+(M49*1.4)+(N49*0.33)+(O49*0.33)-((0.284)*(H49-I49))</f>
        <v>8.287999999999997</v>
      </c>
      <c r="S49">
        <f t="shared" si="0"/>
        <v>-0.32</v>
      </c>
      <c r="T49" s="2">
        <f t="shared" si="1"/>
        <v>7.967999999999996</v>
      </c>
      <c r="U49" s="2">
        <f t="shared" si="2"/>
        <v>19.32537313432835</v>
      </c>
    </row>
    <row r="50" spans="1:21" ht="12.75">
      <c r="A50" t="s">
        <v>521</v>
      </c>
      <c r="B50">
        <v>33</v>
      </c>
      <c r="C50" t="s">
        <v>322</v>
      </c>
      <c r="D50" t="s">
        <v>22</v>
      </c>
      <c r="E50" t="s">
        <v>323</v>
      </c>
      <c r="F50">
        <v>111</v>
      </c>
      <c r="G50">
        <v>445</v>
      </c>
      <c r="H50">
        <v>377</v>
      </c>
      <c r="I50">
        <v>104</v>
      </c>
      <c r="J50">
        <v>69</v>
      </c>
      <c r="K50">
        <v>20</v>
      </c>
      <c r="L50">
        <v>2</v>
      </c>
      <c r="M50">
        <v>13</v>
      </c>
      <c r="N50">
        <v>53</v>
      </c>
      <c r="O50">
        <v>7</v>
      </c>
      <c r="P50">
        <v>4</v>
      </c>
      <c r="Q50">
        <v>0</v>
      </c>
      <c r="R50">
        <f>SUM(J50*0.47)+(K50*0.85)+(L50*1.02)+(M50*1.4)+(N50*0.33)+(O50*0.33)-((0.302)*(H50-I50))</f>
        <v>7.024000000000001</v>
      </c>
      <c r="S50">
        <f t="shared" si="0"/>
        <v>0.88</v>
      </c>
      <c r="T50" s="2">
        <f t="shared" si="1"/>
        <v>7.904000000000001</v>
      </c>
      <c r="U50" s="2">
        <f t="shared" si="2"/>
        <v>11.545168539325845</v>
      </c>
    </row>
    <row r="51" spans="1:21" ht="12.75">
      <c r="A51" t="s">
        <v>523</v>
      </c>
      <c r="B51">
        <v>26</v>
      </c>
      <c r="C51" t="s">
        <v>329</v>
      </c>
      <c r="D51" t="s">
        <v>45</v>
      </c>
      <c r="E51" t="s">
        <v>323</v>
      </c>
      <c r="F51">
        <v>114</v>
      </c>
      <c r="G51">
        <v>506</v>
      </c>
      <c r="H51">
        <v>467</v>
      </c>
      <c r="I51">
        <v>131</v>
      </c>
      <c r="J51">
        <v>82</v>
      </c>
      <c r="K51">
        <v>29</v>
      </c>
      <c r="L51">
        <v>0</v>
      </c>
      <c r="M51">
        <v>20</v>
      </c>
      <c r="N51">
        <v>29</v>
      </c>
      <c r="O51">
        <v>6</v>
      </c>
      <c r="P51">
        <v>4</v>
      </c>
      <c r="Q51">
        <v>2</v>
      </c>
      <c r="R51">
        <f>SUM(J51*0.47)+(K51*0.85)+(L51*1.02)+(M51*1.4)+(N51*0.33)+(O51*0.33)-((0.284)*(H51-I51))</f>
        <v>7.3160000000000025</v>
      </c>
      <c r="S51">
        <f t="shared" si="0"/>
        <v>0.12</v>
      </c>
      <c r="T51" s="2">
        <f t="shared" si="1"/>
        <v>7.436000000000003</v>
      </c>
      <c r="U51" s="2">
        <f t="shared" si="2"/>
        <v>9.552173913043482</v>
      </c>
    </row>
    <row r="52" spans="1:21" ht="12.75">
      <c r="A52" t="s">
        <v>431</v>
      </c>
      <c r="B52">
        <v>26</v>
      </c>
      <c r="C52" t="s">
        <v>343</v>
      </c>
      <c r="D52" t="s">
        <v>45</v>
      </c>
      <c r="E52" t="s">
        <v>323</v>
      </c>
      <c r="F52">
        <v>111</v>
      </c>
      <c r="G52">
        <v>481</v>
      </c>
      <c r="H52">
        <v>448</v>
      </c>
      <c r="I52">
        <v>126</v>
      </c>
      <c r="J52">
        <v>84</v>
      </c>
      <c r="K52">
        <v>22</v>
      </c>
      <c r="L52">
        <v>3</v>
      </c>
      <c r="M52">
        <v>17</v>
      </c>
      <c r="N52">
        <v>16</v>
      </c>
      <c r="O52">
        <v>12</v>
      </c>
      <c r="P52">
        <v>0</v>
      </c>
      <c r="Q52">
        <v>0</v>
      </c>
      <c r="R52">
        <f>SUM(J52*0.47)+(K52*0.85)+(L52*1.02)+(M52*1.4)+(N52*0.33)+(O52*0.33)-((0.27)*(H52-I52))</f>
        <v>7.339999999999975</v>
      </c>
      <c r="S52">
        <f t="shared" si="0"/>
        <v>0</v>
      </c>
      <c r="T52" s="2">
        <f t="shared" si="1"/>
        <v>7.339999999999975</v>
      </c>
      <c r="U52" s="2">
        <f t="shared" si="2"/>
        <v>9.918918918918886</v>
      </c>
    </row>
    <row r="53" spans="1:21" ht="12.75">
      <c r="A53" t="s">
        <v>497</v>
      </c>
      <c r="B53">
        <v>29</v>
      </c>
      <c r="C53" t="s">
        <v>332</v>
      </c>
      <c r="D53" t="s">
        <v>55</v>
      </c>
      <c r="E53" t="s">
        <v>323</v>
      </c>
      <c r="F53">
        <v>38</v>
      </c>
      <c r="G53">
        <v>147</v>
      </c>
      <c r="H53">
        <v>109</v>
      </c>
      <c r="I53">
        <v>24</v>
      </c>
      <c r="J53">
        <v>11</v>
      </c>
      <c r="K53">
        <v>8</v>
      </c>
      <c r="L53">
        <v>0</v>
      </c>
      <c r="M53">
        <v>5</v>
      </c>
      <c r="N53">
        <v>33</v>
      </c>
      <c r="O53">
        <v>4</v>
      </c>
      <c r="P53">
        <v>0</v>
      </c>
      <c r="Q53">
        <v>0</v>
      </c>
      <c r="R53">
        <f>SUM(J53*0.47)+(K53*0.85)+(L53*1.02)+(M53*1.4)+(N53*0.33)+(O53*0.33)-((0.281)*(H53-I53))</f>
        <v>7.294999999999998</v>
      </c>
      <c r="S53">
        <f t="shared" si="0"/>
        <v>0</v>
      </c>
      <c r="T53" s="2">
        <f t="shared" si="1"/>
        <v>7.294999999999998</v>
      </c>
      <c r="U53" s="2">
        <f t="shared" si="2"/>
        <v>32.25680272108843</v>
      </c>
    </row>
    <row r="54" spans="1:21" ht="12.75">
      <c r="A54" t="s">
        <v>606</v>
      </c>
      <c r="B54">
        <v>36</v>
      </c>
      <c r="C54" t="s">
        <v>358</v>
      </c>
      <c r="D54" t="s">
        <v>22</v>
      </c>
      <c r="E54" t="s">
        <v>323</v>
      </c>
      <c r="F54">
        <v>87</v>
      </c>
      <c r="G54">
        <v>304</v>
      </c>
      <c r="H54">
        <v>263</v>
      </c>
      <c r="I54">
        <v>77</v>
      </c>
      <c r="J54">
        <v>51</v>
      </c>
      <c r="K54">
        <v>23</v>
      </c>
      <c r="L54">
        <v>0</v>
      </c>
      <c r="M54">
        <v>3</v>
      </c>
      <c r="N54">
        <v>38</v>
      </c>
      <c r="O54">
        <v>2</v>
      </c>
      <c r="P54">
        <v>6</v>
      </c>
      <c r="Q54">
        <v>2</v>
      </c>
      <c r="R54">
        <f>SUM(J54*0.47)+(K54*0.85)+(L54*1.02)+(M54*1.4)+(N54*0.33)+(O54*0.33)-((0.293)*(H54-I54))</f>
        <v>6.421999999999997</v>
      </c>
      <c r="S54">
        <f t="shared" si="0"/>
        <v>0.56</v>
      </c>
      <c r="T54" s="2">
        <f t="shared" si="1"/>
        <v>6.9819999999999975</v>
      </c>
      <c r="U54" s="2">
        <f t="shared" si="2"/>
        <v>14.928618421052626</v>
      </c>
    </row>
    <row r="55" spans="1:21" ht="12.75">
      <c r="A55" t="s">
        <v>442</v>
      </c>
      <c r="B55">
        <v>29</v>
      </c>
      <c r="C55" t="s">
        <v>369</v>
      </c>
      <c r="D55" t="s">
        <v>52</v>
      </c>
      <c r="E55" t="s">
        <v>323</v>
      </c>
      <c r="F55">
        <v>94</v>
      </c>
      <c r="G55">
        <v>425</v>
      </c>
      <c r="H55">
        <v>381</v>
      </c>
      <c r="I55">
        <v>105</v>
      </c>
      <c r="J55">
        <v>63</v>
      </c>
      <c r="K55">
        <v>26</v>
      </c>
      <c r="L55">
        <v>8</v>
      </c>
      <c r="M55">
        <v>8</v>
      </c>
      <c r="N55">
        <v>38</v>
      </c>
      <c r="O55">
        <v>2</v>
      </c>
      <c r="P55">
        <v>29</v>
      </c>
      <c r="Q55">
        <v>1</v>
      </c>
      <c r="R55">
        <f>SUM(J55*0.47)+(K55*0.85)+(L55*1.02)+(M55*1.4)+(N55*0.33)+(O55*0.33)-((0.302)*(H55-I55))</f>
        <v>0.9179999999999922</v>
      </c>
      <c r="S55">
        <f t="shared" si="0"/>
        <v>6</v>
      </c>
      <c r="T55" s="2">
        <f t="shared" si="1"/>
        <v>6.917999999999992</v>
      </c>
      <c r="U55" s="2">
        <f t="shared" si="2"/>
        <v>10.580470588235283</v>
      </c>
    </row>
    <row r="56" spans="1:21" ht="12.75">
      <c r="A56" t="s">
        <v>455</v>
      </c>
      <c r="B56">
        <v>28</v>
      </c>
      <c r="C56" t="s">
        <v>339</v>
      </c>
      <c r="D56" t="s">
        <v>55</v>
      </c>
      <c r="E56" t="s">
        <v>323</v>
      </c>
      <c r="F56">
        <v>98</v>
      </c>
      <c r="G56">
        <v>397</v>
      </c>
      <c r="H56">
        <v>351</v>
      </c>
      <c r="I56">
        <v>93</v>
      </c>
      <c r="J56">
        <v>54</v>
      </c>
      <c r="K56">
        <v>21</v>
      </c>
      <c r="L56">
        <v>3</v>
      </c>
      <c r="M56">
        <v>15</v>
      </c>
      <c r="N56">
        <v>42</v>
      </c>
      <c r="O56">
        <v>1</v>
      </c>
      <c r="P56">
        <v>1</v>
      </c>
      <c r="Q56">
        <v>0</v>
      </c>
      <c r="R56">
        <f>SUM(J56*0.47)+(K56*0.85)+(L56*1.02)+(M56*1.4)+(N56*0.33)+(O56*0.33)-((0.29)*(H56-I56))</f>
        <v>6.659999999999997</v>
      </c>
      <c r="S56">
        <f t="shared" si="0"/>
        <v>0.22</v>
      </c>
      <c r="T56" s="2">
        <f t="shared" si="1"/>
        <v>6.879999999999996</v>
      </c>
      <c r="U56" s="2">
        <f t="shared" si="2"/>
        <v>11.264483627204026</v>
      </c>
    </row>
    <row r="57" spans="1:21" ht="12.75">
      <c r="A57" t="s">
        <v>468</v>
      </c>
      <c r="B57">
        <v>32</v>
      </c>
      <c r="C57" t="s">
        <v>324</v>
      </c>
      <c r="D57" t="s">
        <v>45</v>
      </c>
      <c r="E57" t="s">
        <v>323</v>
      </c>
      <c r="F57">
        <v>48</v>
      </c>
      <c r="G57">
        <v>150</v>
      </c>
      <c r="H57">
        <v>131</v>
      </c>
      <c r="I57">
        <v>33</v>
      </c>
      <c r="J57">
        <v>13</v>
      </c>
      <c r="K57">
        <v>8</v>
      </c>
      <c r="L57">
        <v>0</v>
      </c>
      <c r="M57">
        <v>12</v>
      </c>
      <c r="N57">
        <v>18</v>
      </c>
      <c r="O57">
        <v>0</v>
      </c>
      <c r="P57">
        <v>1</v>
      </c>
      <c r="Q57">
        <v>0</v>
      </c>
      <c r="R57">
        <f>SUM(J57*0.47)+(K57*0.85)+(L57*1.02)+(M57*1.4)+(N57*0.33)+(O57*0.33)-((0.296)*(H57-I57))</f>
        <v>6.6419999999999995</v>
      </c>
      <c r="S57">
        <f t="shared" si="0"/>
        <v>0.22</v>
      </c>
      <c r="T57" s="2">
        <f t="shared" si="1"/>
        <v>6.861999999999999</v>
      </c>
      <c r="U57" s="2">
        <f t="shared" si="2"/>
        <v>29.735333333333333</v>
      </c>
    </row>
    <row r="58" spans="1:21" ht="12.75">
      <c r="A58" t="s">
        <v>600</v>
      </c>
      <c r="B58">
        <v>29</v>
      </c>
      <c r="C58" t="s">
        <v>369</v>
      </c>
      <c r="D58" t="s">
        <v>28</v>
      </c>
      <c r="E58" t="s">
        <v>323</v>
      </c>
      <c r="F58">
        <v>85</v>
      </c>
      <c r="G58">
        <v>301</v>
      </c>
      <c r="H58">
        <v>263</v>
      </c>
      <c r="I58">
        <v>70</v>
      </c>
      <c r="J58">
        <v>46</v>
      </c>
      <c r="K58">
        <v>7</v>
      </c>
      <c r="L58">
        <v>2</v>
      </c>
      <c r="M58">
        <v>15</v>
      </c>
      <c r="N58">
        <v>34</v>
      </c>
      <c r="O58">
        <v>3</v>
      </c>
      <c r="P58">
        <v>12</v>
      </c>
      <c r="Q58">
        <v>1</v>
      </c>
      <c r="R58">
        <f>SUM(J58*0.47)+(K58*0.85)+(L58*1.02)+(M58*1.4)+(N58*0.33)+(O58*0.33)-((0.302)*(H58-I58))</f>
        <v>4.533999999999999</v>
      </c>
      <c r="S58">
        <f t="shared" si="0"/>
        <v>2.2600000000000002</v>
      </c>
      <c r="T58" s="2">
        <f t="shared" si="1"/>
        <v>6.793999999999999</v>
      </c>
      <c r="U58" s="2">
        <f t="shared" si="2"/>
        <v>14.671428571428569</v>
      </c>
    </row>
    <row r="59" spans="1:21" ht="12.75">
      <c r="A59" t="s">
        <v>510</v>
      </c>
      <c r="B59">
        <v>25</v>
      </c>
      <c r="C59" t="s">
        <v>344</v>
      </c>
      <c r="D59" t="s">
        <v>45</v>
      </c>
      <c r="E59" t="s">
        <v>323</v>
      </c>
      <c r="F59">
        <v>108</v>
      </c>
      <c r="G59">
        <v>429</v>
      </c>
      <c r="H59">
        <v>376</v>
      </c>
      <c r="I59">
        <v>94</v>
      </c>
      <c r="J59">
        <v>50</v>
      </c>
      <c r="K59">
        <v>21</v>
      </c>
      <c r="L59">
        <v>1</v>
      </c>
      <c r="M59">
        <v>22</v>
      </c>
      <c r="N59">
        <v>44</v>
      </c>
      <c r="O59">
        <v>7</v>
      </c>
      <c r="P59">
        <v>1</v>
      </c>
      <c r="Q59">
        <v>0</v>
      </c>
      <c r="R59">
        <f>SUM(J59*0.47)+(K59*0.85)+(L59*1.02)+(M59*1.4)+(N59*0.33)+(O59*0.33)-((0.296)*(H59-I59))</f>
        <v>6.527999999999992</v>
      </c>
      <c r="S59">
        <f t="shared" si="0"/>
        <v>0.22</v>
      </c>
      <c r="T59" s="2">
        <f t="shared" si="1"/>
        <v>6.747999999999991</v>
      </c>
      <c r="U59" s="2">
        <f t="shared" si="2"/>
        <v>10.22424242424241</v>
      </c>
    </row>
    <row r="60" spans="1:21" ht="12.75">
      <c r="A60" t="s">
        <v>331</v>
      </c>
      <c r="B60">
        <v>24</v>
      </c>
      <c r="C60" t="s">
        <v>332</v>
      </c>
      <c r="D60" t="s">
        <v>28</v>
      </c>
      <c r="E60" t="s">
        <v>323</v>
      </c>
      <c r="F60">
        <v>53</v>
      </c>
      <c r="G60">
        <v>214</v>
      </c>
      <c r="H60">
        <v>182</v>
      </c>
      <c r="I60">
        <v>48</v>
      </c>
      <c r="J60">
        <v>31</v>
      </c>
      <c r="K60">
        <v>9</v>
      </c>
      <c r="L60">
        <v>2</v>
      </c>
      <c r="M60">
        <v>6</v>
      </c>
      <c r="N60">
        <v>28</v>
      </c>
      <c r="O60">
        <v>2</v>
      </c>
      <c r="P60">
        <v>10</v>
      </c>
      <c r="Q60">
        <v>1</v>
      </c>
      <c r="R60">
        <f>SUM(J60*0.47)+(K60*0.85)+(L60*1.02)+(M60*1.4)+(N60*0.33)+(O60*0.33)-((0.281)*(H60-I60))</f>
        <v>4.905999999999992</v>
      </c>
      <c r="S60">
        <f t="shared" si="0"/>
        <v>1.8200000000000003</v>
      </c>
      <c r="T60" s="2">
        <f t="shared" si="1"/>
        <v>6.725999999999992</v>
      </c>
      <c r="U60" s="2">
        <f t="shared" si="2"/>
        <v>20.429439252336426</v>
      </c>
    </row>
    <row r="61" spans="1:21" ht="12.75">
      <c r="A61" t="s">
        <v>547</v>
      </c>
      <c r="B61">
        <v>27</v>
      </c>
      <c r="C61" t="s">
        <v>369</v>
      </c>
      <c r="D61" t="s">
        <v>49</v>
      </c>
      <c r="E61" t="s">
        <v>323</v>
      </c>
      <c r="F61">
        <v>104</v>
      </c>
      <c r="G61">
        <v>456</v>
      </c>
      <c r="H61">
        <v>408</v>
      </c>
      <c r="I61">
        <v>118</v>
      </c>
      <c r="J61">
        <v>79</v>
      </c>
      <c r="K61">
        <v>23</v>
      </c>
      <c r="L61">
        <v>5</v>
      </c>
      <c r="M61">
        <v>11</v>
      </c>
      <c r="N61">
        <v>39</v>
      </c>
      <c r="O61">
        <v>5</v>
      </c>
      <c r="P61">
        <v>27</v>
      </c>
      <c r="Q61">
        <v>9</v>
      </c>
      <c r="R61">
        <f>SUM(J61*0.47)+(K61*0.85)+(L61*1.02)+(M61*1.4)+(N61*0.33)+(O61*0.33)-((0.302)*(H61-I61))</f>
        <v>4.1200000000000045</v>
      </c>
      <c r="S61">
        <f t="shared" si="0"/>
        <v>2.5200000000000005</v>
      </c>
      <c r="T61" s="2">
        <f t="shared" si="1"/>
        <v>6.640000000000005</v>
      </c>
      <c r="U61" s="2">
        <f t="shared" si="2"/>
        <v>9.46491228070176</v>
      </c>
    </row>
    <row r="62" spans="1:21" ht="12.75">
      <c r="A62" t="s">
        <v>576</v>
      </c>
      <c r="B62">
        <v>27</v>
      </c>
      <c r="C62" t="s">
        <v>358</v>
      </c>
      <c r="D62" t="s">
        <v>34</v>
      </c>
      <c r="E62" t="s">
        <v>323</v>
      </c>
      <c r="F62">
        <v>109</v>
      </c>
      <c r="G62">
        <v>432</v>
      </c>
      <c r="H62">
        <v>387</v>
      </c>
      <c r="I62">
        <v>108</v>
      </c>
      <c r="J62">
        <v>67</v>
      </c>
      <c r="K62">
        <v>23</v>
      </c>
      <c r="L62">
        <v>10</v>
      </c>
      <c r="M62">
        <v>8</v>
      </c>
      <c r="N62">
        <v>43</v>
      </c>
      <c r="O62">
        <v>0</v>
      </c>
      <c r="P62">
        <v>20</v>
      </c>
      <c r="Q62">
        <v>7</v>
      </c>
      <c r="R62">
        <f>SUM(J62*0.47)+(K62*0.85)+(L62*1.02)+(M62*1.4)+(N62*0.33)+(O62*0.33)-((0.293)*(H62-I62))</f>
        <v>4.882999999999996</v>
      </c>
      <c r="S62">
        <f t="shared" si="0"/>
        <v>1.7400000000000002</v>
      </c>
      <c r="T62" s="2">
        <f t="shared" si="1"/>
        <v>6.622999999999996</v>
      </c>
      <c r="U62" s="2">
        <f t="shared" si="2"/>
        <v>9.96516203703703</v>
      </c>
    </row>
    <row r="63" spans="1:21" ht="12.75">
      <c r="A63" t="s">
        <v>596</v>
      </c>
      <c r="B63">
        <v>27</v>
      </c>
      <c r="C63" t="s">
        <v>329</v>
      </c>
      <c r="D63" t="s">
        <v>55</v>
      </c>
      <c r="E63" t="s">
        <v>323</v>
      </c>
      <c r="F63">
        <v>103</v>
      </c>
      <c r="G63">
        <v>379</v>
      </c>
      <c r="H63">
        <v>350</v>
      </c>
      <c r="I63">
        <v>87</v>
      </c>
      <c r="J63">
        <v>40</v>
      </c>
      <c r="K63">
        <v>20</v>
      </c>
      <c r="L63">
        <v>2</v>
      </c>
      <c r="M63">
        <v>25</v>
      </c>
      <c r="N63">
        <v>24</v>
      </c>
      <c r="O63">
        <v>1</v>
      </c>
      <c r="P63">
        <v>1</v>
      </c>
      <c r="Q63">
        <v>0</v>
      </c>
      <c r="R63">
        <f>SUM(J63*0.47)+(K63*0.85)+(L63*1.02)+(M63*1.4)+(N63*0.33)+(O63*0.33)-((0.284)*(H63-I63))</f>
        <v>6.39800000000001</v>
      </c>
      <c r="S63">
        <f t="shared" si="0"/>
        <v>0.22</v>
      </c>
      <c r="T63" s="2">
        <f t="shared" si="1"/>
        <v>6.61800000000001</v>
      </c>
      <c r="U63" s="2">
        <f t="shared" si="2"/>
        <v>11.350131926121389</v>
      </c>
    </row>
    <row r="64" spans="1:21" ht="12.75">
      <c r="A64" t="s">
        <v>560</v>
      </c>
      <c r="B64">
        <v>33</v>
      </c>
      <c r="C64" t="s">
        <v>337</v>
      </c>
      <c r="D64" t="s">
        <v>34</v>
      </c>
      <c r="E64" t="s">
        <v>323</v>
      </c>
      <c r="F64">
        <v>64</v>
      </c>
      <c r="G64">
        <v>212</v>
      </c>
      <c r="H64">
        <v>197</v>
      </c>
      <c r="I64">
        <v>60</v>
      </c>
      <c r="J64">
        <v>41</v>
      </c>
      <c r="K64">
        <v>9</v>
      </c>
      <c r="L64">
        <v>1</v>
      </c>
      <c r="M64">
        <v>9</v>
      </c>
      <c r="N64">
        <v>12</v>
      </c>
      <c r="O64">
        <v>2</v>
      </c>
      <c r="P64">
        <v>3</v>
      </c>
      <c r="Q64">
        <v>0</v>
      </c>
      <c r="R64">
        <f>SUM(J64*0.47)+(K64*0.85)+(L64*1.02)+(M64*1.4)+(N64*0.33)+(O64*0.33)-((0.287)*(H64-I64))</f>
        <v>5.841000000000001</v>
      </c>
      <c r="S64">
        <f t="shared" si="0"/>
        <v>0.66</v>
      </c>
      <c r="T64" s="2">
        <f t="shared" si="1"/>
        <v>6.501000000000001</v>
      </c>
      <c r="U64" s="2">
        <f t="shared" si="2"/>
        <v>19.93231132075472</v>
      </c>
    </row>
    <row r="65" spans="1:21" ht="12.75">
      <c r="A65" t="s">
        <v>409</v>
      </c>
      <c r="B65">
        <v>23</v>
      </c>
      <c r="C65" t="s">
        <v>337</v>
      </c>
      <c r="D65" t="s">
        <v>34</v>
      </c>
      <c r="E65" t="s">
        <v>323</v>
      </c>
      <c r="F65">
        <v>9</v>
      </c>
      <c r="G65">
        <v>29</v>
      </c>
      <c r="H65">
        <v>23</v>
      </c>
      <c r="I65">
        <v>11</v>
      </c>
      <c r="J65">
        <v>7</v>
      </c>
      <c r="K65">
        <v>2</v>
      </c>
      <c r="L65">
        <v>1</v>
      </c>
      <c r="M65">
        <v>1</v>
      </c>
      <c r="N65">
        <v>6</v>
      </c>
      <c r="O65">
        <v>0</v>
      </c>
      <c r="P65">
        <v>0</v>
      </c>
      <c r="Q65">
        <v>0</v>
      </c>
      <c r="R65">
        <f>SUM(J65*0.47)+(K65*0.85)+(L65*1.02)+(M65*1.4)+(N65*0.33)+(O65*0.33)-((0.287)*(H65-I65))</f>
        <v>5.946000000000001</v>
      </c>
      <c r="S65">
        <f t="shared" si="0"/>
        <v>0</v>
      </c>
      <c r="T65" s="2">
        <f t="shared" si="1"/>
        <v>5.946000000000001</v>
      </c>
      <c r="U65" s="2">
        <f t="shared" si="2"/>
        <v>133.27241379310345</v>
      </c>
    </row>
    <row r="66" spans="1:21" ht="12.75">
      <c r="A66" t="s">
        <v>578</v>
      </c>
      <c r="B66">
        <v>25</v>
      </c>
      <c r="C66" t="s">
        <v>341</v>
      </c>
      <c r="D66" t="s">
        <v>19</v>
      </c>
      <c r="E66" t="s">
        <v>323</v>
      </c>
      <c r="F66">
        <v>67</v>
      </c>
      <c r="G66">
        <v>264</v>
      </c>
      <c r="H66">
        <v>222</v>
      </c>
      <c r="I66">
        <v>58</v>
      </c>
      <c r="J66">
        <v>30</v>
      </c>
      <c r="K66">
        <v>13</v>
      </c>
      <c r="L66">
        <v>2</v>
      </c>
      <c r="M66">
        <v>13</v>
      </c>
      <c r="N66">
        <v>31</v>
      </c>
      <c r="O66">
        <v>9</v>
      </c>
      <c r="P66">
        <v>0</v>
      </c>
      <c r="Q66">
        <v>0</v>
      </c>
      <c r="R66">
        <f>SUM(J66*0.47)+(K66*0.85)+(L66*1.02)+(M66*1.4)+(N66*0.33)+(O66*0.33)-((0.322)*(H66-I66))</f>
        <v>5.782000000000004</v>
      </c>
      <c r="S66">
        <f aca="true" t="shared" si="3" ref="S66:S129">SUM(P66*0.22)-(Q66*0.38)</f>
        <v>0</v>
      </c>
      <c r="T66" s="2">
        <f aca="true" t="shared" si="4" ref="T66:T129">SUM(R66+S66)</f>
        <v>5.782000000000004</v>
      </c>
      <c r="U66" s="2">
        <f t="shared" si="2"/>
        <v>14.235984848484858</v>
      </c>
    </row>
    <row r="67" spans="1:21" ht="12.75">
      <c r="A67" t="s">
        <v>491</v>
      </c>
      <c r="B67">
        <v>30</v>
      </c>
      <c r="C67" t="s">
        <v>326</v>
      </c>
      <c r="D67" t="s">
        <v>22</v>
      </c>
      <c r="E67" t="s">
        <v>323</v>
      </c>
      <c r="F67">
        <v>107</v>
      </c>
      <c r="G67">
        <v>455</v>
      </c>
      <c r="H67">
        <v>407</v>
      </c>
      <c r="I67">
        <v>124</v>
      </c>
      <c r="J67">
        <v>84</v>
      </c>
      <c r="K67">
        <v>29</v>
      </c>
      <c r="L67">
        <v>3</v>
      </c>
      <c r="M67">
        <v>8</v>
      </c>
      <c r="N67">
        <v>40</v>
      </c>
      <c r="O67">
        <v>2</v>
      </c>
      <c r="P67">
        <v>4</v>
      </c>
      <c r="Q67">
        <v>1</v>
      </c>
      <c r="R67">
        <f>SUM(J67*0.47)+(K67*0.85)+(L67*1.02)+(M67*1.4)+(N67*0.33)+(O67*0.33)-((0.308)*(H67-I67))</f>
        <v>5.0859999999999985</v>
      </c>
      <c r="S67">
        <f t="shared" si="3"/>
        <v>0.5</v>
      </c>
      <c r="T67" s="2">
        <f t="shared" si="4"/>
        <v>5.5859999999999985</v>
      </c>
      <c r="U67" s="2">
        <f aca="true" t="shared" si="5" ref="U67:U130">SUM((T67/G67)*650)</f>
        <v>7.979999999999999</v>
      </c>
    </row>
    <row r="68" spans="1:21" ht="12.75">
      <c r="A68" t="s">
        <v>440</v>
      </c>
      <c r="B68">
        <v>33</v>
      </c>
      <c r="C68" t="s">
        <v>332</v>
      </c>
      <c r="D68" t="s">
        <v>45</v>
      </c>
      <c r="E68" t="s">
        <v>323</v>
      </c>
      <c r="F68">
        <v>72</v>
      </c>
      <c r="G68">
        <v>252</v>
      </c>
      <c r="H68">
        <v>218</v>
      </c>
      <c r="I68">
        <v>53</v>
      </c>
      <c r="J68">
        <v>27</v>
      </c>
      <c r="K68">
        <v>16</v>
      </c>
      <c r="L68">
        <v>0</v>
      </c>
      <c r="M68">
        <v>10</v>
      </c>
      <c r="N68">
        <v>31</v>
      </c>
      <c r="O68">
        <v>3</v>
      </c>
      <c r="P68">
        <v>3</v>
      </c>
      <c r="Q68">
        <v>1</v>
      </c>
      <c r="R68">
        <f>SUM(J68*0.47)+(K68*0.85)+(L68*1.02)+(M68*1.4)+(N68*0.33)+(O68*0.33)-((0.281)*(H68-I68))</f>
        <v>5.144999999999996</v>
      </c>
      <c r="S68">
        <f t="shared" si="3"/>
        <v>0.28</v>
      </c>
      <c r="T68" s="2">
        <f t="shared" si="4"/>
        <v>5.424999999999996</v>
      </c>
      <c r="U68" s="2">
        <f t="shared" si="5"/>
        <v>13.993055555555546</v>
      </c>
    </row>
    <row r="69" spans="1:21" ht="12.75">
      <c r="A69" t="s">
        <v>401</v>
      </c>
      <c r="B69">
        <v>23</v>
      </c>
      <c r="C69" t="s">
        <v>341</v>
      </c>
      <c r="D69" t="s">
        <v>45</v>
      </c>
      <c r="E69" t="s">
        <v>323</v>
      </c>
      <c r="F69">
        <v>40</v>
      </c>
      <c r="G69">
        <v>148</v>
      </c>
      <c r="H69">
        <v>125</v>
      </c>
      <c r="I69">
        <v>36</v>
      </c>
      <c r="J69">
        <v>20</v>
      </c>
      <c r="K69">
        <v>9</v>
      </c>
      <c r="L69">
        <v>1</v>
      </c>
      <c r="M69">
        <v>6</v>
      </c>
      <c r="N69">
        <v>17</v>
      </c>
      <c r="O69">
        <v>5</v>
      </c>
      <c r="P69">
        <v>1</v>
      </c>
      <c r="Q69">
        <v>0</v>
      </c>
      <c r="R69">
        <f>SUM(J69*0.47)+(K69*0.85)+(L69*1.02)+(M69*1.4)+(N69*0.33)+(O69*0.33)-((0.322)*(H69-I69))</f>
        <v>5.071999999999996</v>
      </c>
      <c r="S69">
        <f t="shared" si="3"/>
        <v>0.22</v>
      </c>
      <c r="T69" s="2">
        <f t="shared" si="4"/>
        <v>5.291999999999995</v>
      </c>
      <c r="U69" s="2">
        <f t="shared" si="5"/>
        <v>23.24189189189187</v>
      </c>
    </row>
    <row r="70" spans="1:21" ht="12.75">
      <c r="A70" t="s">
        <v>432</v>
      </c>
      <c r="B70">
        <v>28</v>
      </c>
      <c r="C70" t="s">
        <v>345</v>
      </c>
      <c r="D70" t="s">
        <v>34</v>
      </c>
      <c r="E70" t="s">
        <v>323</v>
      </c>
      <c r="F70">
        <v>111</v>
      </c>
      <c r="G70">
        <v>451</v>
      </c>
      <c r="H70">
        <v>406</v>
      </c>
      <c r="I70">
        <v>121</v>
      </c>
      <c r="J70">
        <v>91</v>
      </c>
      <c r="K70">
        <v>19</v>
      </c>
      <c r="L70">
        <v>4</v>
      </c>
      <c r="M70">
        <v>7</v>
      </c>
      <c r="N70">
        <v>38</v>
      </c>
      <c r="O70">
        <v>2</v>
      </c>
      <c r="P70">
        <v>8</v>
      </c>
      <c r="Q70">
        <v>2</v>
      </c>
      <c r="R70">
        <f>SUM(J70*0.47)+(K70*0.85)+(L70*1.02)+(M70*1.4)+(N70*0.33)+(O70*0.33)-((0.287)*(H70-I70))</f>
        <v>4.2050000000000125</v>
      </c>
      <c r="S70">
        <f t="shared" si="3"/>
        <v>1</v>
      </c>
      <c r="T70" s="2">
        <f t="shared" si="4"/>
        <v>5.2050000000000125</v>
      </c>
      <c r="U70" s="2">
        <f t="shared" si="5"/>
        <v>7.501662971175184</v>
      </c>
    </row>
    <row r="71" spans="1:21" ht="12.75">
      <c r="A71" t="s">
        <v>502</v>
      </c>
      <c r="B71">
        <v>34</v>
      </c>
      <c r="C71" t="s">
        <v>332</v>
      </c>
      <c r="D71" t="s">
        <v>55</v>
      </c>
      <c r="E71" t="s">
        <v>323</v>
      </c>
      <c r="F71">
        <v>50</v>
      </c>
      <c r="G71">
        <v>180</v>
      </c>
      <c r="H71">
        <v>150</v>
      </c>
      <c r="I71">
        <v>42</v>
      </c>
      <c r="J71">
        <v>32</v>
      </c>
      <c r="K71">
        <v>6</v>
      </c>
      <c r="L71">
        <v>0</v>
      </c>
      <c r="M71">
        <v>4</v>
      </c>
      <c r="N71">
        <v>28</v>
      </c>
      <c r="O71">
        <v>1</v>
      </c>
      <c r="P71">
        <v>0</v>
      </c>
      <c r="Q71">
        <v>0</v>
      </c>
      <c r="R71">
        <f>SUM(J71*0.47)+(K71*0.85)+(L71*1.02)+(M71*1.4)+(N71*0.33)+(O71*0.33)-((0.281)*(H71-I71))</f>
        <v>4.962</v>
      </c>
      <c r="S71">
        <f t="shared" si="3"/>
        <v>0</v>
      </c>
      <c r="T71" s="2">
        <f t="shared" si="4"/>
        <v>4.962</v>
      </c>
      <c r="U71" s="2">
        <f t="shared" si="5"/>
        <v>17.918333333333333</v>
      </c>
    </row>
    <row r="72" spans="1:21" ht="12.75">
      <c r="A72" t="s">
        <v>452</v>
      </c>
      <c r="B72">
        <v>34</v>
      </c>
      <c r="C72" t="s">
        <v>339</v>
      </c>
      <c r="D72" t="s">
        <v>68</v>
      </c>
      <c r="E72" t="s">
        <v>323</v>
      </c>
      <c r="F72">
        <v>93</v>
      </c>
      <c r="G72">
        <v>269</v>
      </c>
      <c r="H72">
        <v>232</v>
      </c>
      <c r="I72">
        <v>68</v>
      </c>
      <c r="J72">
        <v>47</v>
      </c>
      <c r="K72">
        <v>19</v>
      </c>
      <c r="L72">
        <v>0</v>
      </c>
      <c r="M72">
        <v>2</v>
      </c>
      <c r="N72">
        <v>33</v>
      </c>
      <c r="O72">
        <v>1</v>
      </c>
      <c r="P72">
        <v>0</v>
      </c>
      <c r="Q72">
        <v>0</v>
      </c>
      <c r="R72">
        <f>SUM(J72*0.47)+(K72*0.85)+(L72*1.02)+(M72*1.4)+(N72*0.33)+(O72*0.33)-((0.29)*(H72-I72))</f>
        <v>4.699999999999996</v>
      </c>
      <c r="S72">
        <f t="shared" si="3"/>
        <v>0</v>
      </c>
      <c r="T72" s="2">
        <f t="shared" si="4"/>
        <v>4.699999999999996</v>
      </c>
      <c r="U72" s="2">
        <f t="shared" si="5"/>
        <v>11.356877323420065</v>
      </c>
    </row>
    <row r="73" spans="1:21" ht="12.75">
      <c r="A73" t="s">
        <v>505</v>
      </c>
      <c r="B73">
        <v>26</v>
      </c>
      <c r="C73" t="s">
        <v>362</v>
      </c>
      <c r="D73" t="s">
        <v>45</v>
      </c>
      <c r="E73" t="s">
        <v>323</v>
      </c>
      <c r="F73">
        <v>57</v>
      </c>
      <c r="G73">
        <v>204</v>
      </c>
      <c r="H73">
        <v>184</v>
      </c>
      <c r="I73">
        <v>56</v>
      </c>
      <c r="J73">
        <v>35</v>
      </c>
      <c r="K73">
        <v>15</v>
      </c>
      <c r="L73">
        <v>3</v>
      </c>
      <c r="M73">
        <v>3</v>
      </c>
      <c r="N73">
        <v>16</v>
      </c>
      <c r="O73">
        <v>0</v>
      </c>
      <c r="P73">
        <v>0</v>
      </c>
      <c r="Q73">
        <v>0</v>
      </c>
      <c r="R73">
        <f>SUM(J73*0.47)+(K73*0.85)+(L73*1.02)+(M73*1.4)+(N73*0.33)+(O73*0.33)-((0.29)*(H73-I73))</f>
        <v>4.619999999999997</v>
      </c>
      <c r="S73">
        <f t="shared" si="3"/>
        <v>0</v>
      </c>
      <c r="T73" s="2">
        <f t="shared" si="4"/>
        <v>4.619999999999997</v>
      </c>
      <c r="U73" s="2">
        <f t="shared" si="5"/>
        <v>14.720588235294109</v>
      </c>
    </row>
    <row r="74" spans="1:21" ht="12.75">
      <c r="A74" t="s">
        <v>487</v>
      </c>
      <c r="B74">
        <v>26</v>
      </c>
      <c r="C74" t="s">
        <v>335</v>
      </c>
      <c r="D74" t="s">
        <v>28</v>
      </c>
      <c r="E74" t="s">
        <v>323</v>
      </c>
      <c r="F74">
        <v>101</v>
      </c>
      <c r="G74">
        <v>421</v>
      </c>
      <c r="H74">
        <v>373</v>
      </c>
      <c r="I74">
        <v>102</v>
      </c>
      <c r="J74">
        <v>64</v>
      </c>
      <c r="K74">
        <v>24</v>
      </c>
      <c r="L74">
        <v>3</v>
      </c>
      <c r="M74">
        <v>11</v>
      </c>
      <c r="N74">
        <v>37</v>
      </c>
      <c r="O74">
        <v>4</v>
      </c>
      <c r="P74">
        <v>3</v>
      </c>
      <c r="Q74">
        <v>2</v>
      </c>
      <c r="R74">
        <f>SUM(J74*0.47)+(K74*0.85)+(L74*1.02)+(M74*1.4)+(N74*0.33)+(O74*0.33)-((0.287)*(H74-I74))</f>
        <v>4.693000000000012</v>
      </c>
      <c r="S74">
        <f t="shared" si="3"/>
        <v>-0.09999999999999998</v>
      </c>
      <c r="T74" s="2">
        <f t="shared" si="4"/>
        <v>4.593000000000012</v>
      </c>
      <c r="U74" s="2">
        <f t="shared" si="5"/>
        <v>7.091330166270803</v>
      </c>
    </row>
    <row r="75" spans="1:21" ht="12.75">
      <c r="A75" t="s">
        <v>457</v>
      </c>
      <c r="B75">
        <v>27</v>
      </c>
      <c r="C75" t="s">
        <v>329</v>
      </c>
      <c r="D75" t="s">
        <v>49</v>
      </c>
      <c r="E75" t="s">
        <v>323</v>
      </c>
      <c r="F75">
        <v>102</v>
      </c>
      <c r="G75">
        <v>356</v>
      </c>
      <c r="H75">
        <v>321</v>
      </c>
      <c r="I75">
        <v>81</v>
      </c>
      <c r="J75">
        <v>44</v>
      </c>
      <c r="K75">
        <v>17</v>
      </c>
      <c r="L75">
        <v>3</v>
      </c>
      <c r="M75">
        <v>17</v>
      </c>
      <c r="N75">
        <v>26</v>
      </c>
      <c r="O75">
        <v>4</v>
      </c>
      <c r="P75">
        <v>4</v>
      </c>
      <c r="Q75">
        <v>1</v>
      </c>
      <c r="R75">
        <f>SUM(J75*0.47)+(K75*0.85)+(L75*1.02)+(M75*1.4)+(N75*0.33)+(O75*0.33)-((0.284)*(H75-I75))</f>
        <v>3.7299999999999898</v>
      </c>
      <c r="S75">
        <f t="shared" si="3"/>
        <v>0.5</v>
      </c>
      <c r="T75" s="2">
        <f t="shared" si="4"/>
        <v>4.22999999999999</v>
      </c>
      <c r="U75" s="2">
        <f t="shared" si="5"/>
        <v>7.723314606741554</v>
      </c>
    </row>
    <row r="76" spans="1:21" ht="12.75">
      <c r="A76" t="s">
        <v>365</v>
      </c>
      <c r="B76">
        <v>24</v>
      </c>
      <c r="C76" t="s">
        <v>362</v>
      </c>
      <c r="D76" t="s">
        <v>68</v>
      </c>
      <c r="E76" t="s">
        <v>323</v>
      </c>
      <c r="F76">
        <v>39</v>
      </c>
      <c r="G76">
        <v>97</v>
      </c>
      <c r="H76">
        <v>84</v>
      </c>
      <c r="I76">
        <v>26</v>
      </c>
      <c r="J76">
        <v>15</v>
      </c>
      <c r="K76">
        <v>7</v>
      </c>
      <c r="L76">
        <v>3</v>
      </c>
      <c r="M76">
        <v>1</v>
      </c>
      <c r="N76">
        <v>10</v>
      </c>
      <c r="O76">
        <v>1</v>
      </c>
      <c r="P76">
        <v>1</v>
      </c>
      <c r="Q76">
        <v>1</v>
      </c>
      <c r="R76">
        <f>SUM(J76*0.47)+(K76*0.85)+(L76*1.02)+(M76*1.4)+(N76*0.33)+(O76*0.33)-((0.29)*(H76-I76))</f>
        <v>4.269999999999996</v>
      </c>
      <c r="S76">
        <f t="shared" si="3"/>
        <v>-0.16</v>
      </c>
      <c r="T76" s="2">
        <f t="shared" si="4"/>
        <v>4.109999999999996</v>
      </c>
      <c r="U76" s="2">
        <f t="shared" si="5"/>
        <v>27.541237113402033</v>
      </c>
    </row>
    <row r="77" spans="1:21" ht="12.75">
      <c r="A77" t="s">
        <v>486</v>
      </c>
      <c r="B77">
        <v>30</v>
      </c>
      <c r="C77" t="s">
        <v>358</v>
      </c>
      <c r="D77" t="s">
        <v>49</v>
      </c>
      <c r="E77" t="s">
        <v>323</v>
      </c>
      <c r="F77">
        <v>112</v>
      </c>
      <c r="G77">
        <v>455</v>
      </c>
      <c r="H77">
        <v>407</v>
      </c>
      <c r="I77">
        <v>116</v>
      </c>
      <c r="J77">
        <v>76</v>
      </c>
      <c r="K77">
        <v>30</v>
      </c>
      <c r="L77">
        <v>0</v>
      </c>
      <c r="M77">
        <v>10</v>
      </c>
      <c r="N77">
        <v>34</v>
      </c>
      <c r="O77">
        <v>11</v>
      </c>
      <c r="P77">
        <v>2</v>
      </c>
      <c r="Q77">
        <v>3</v>
      </c>
      <c r="R77">
        <f>SUM(J77*0.47)+(K77*0.85)+(L77*1.02)+(M77*1.4)+(N77*0.33)+(O77*0.33)-((0.293)*(H77-I77))</f>
        <v>4.807000000000002</v>
      </c>
      <c r="S77">
        <f t="shared" si="3"/>
        <v>-0.7000000000000002</v>
      </c>
      <c r="T77" s="2">
        <f t="shared" si="4"/>
        <v>4.107000000000002</v>
      </c>
      <c r="U77" s="2">
        <f t="shared" si="5"/>
        <v>5.86714285714286</v>
      </c>
    </row>
    <row r="78" spans="1:21" ht="12.75">
      <c r="A78" t="s">
        <v>628</v>
      </c>
      <c r="B78">
        <v>32</v>
      </c>
      <c r="C78" t="s">
        <v>324</v>
      </c>
      <c r="D78" t="s">
        <v>49</v>
      </c>
      <c r="E78" t="s">
        <v>323</v>
      </c>
      <c r="F78">
        <v>76</v>
      </c>
      <c r="G78">
        <v>197</v>
      </c>
      <c r="H78">
        <v>185</v>
      </c>
      <c r="I78">
        <v>56</v>
      </c>
      <c r="J78">
        <v>34</v>
      </c>
      <c r="K78">
        <v>14</v>
      </c>
      <c r="L78">
        <v>2</v>
      </c>
      <c r="M78">
        <v>6</v>
      </c>
      <c r="N78">
        <v>9</v>
      </c>
      <c r="O78">
        <v>1</v>
      </c>
      <c r="P78">
        <v>3</v>
      </c>
      <c r="Q78">
        <v>0</v>
      </c>
      <c r="R78">
        <f>SUM(J78*0.47)+(K78*0.85)+(L78*1.02)+(M78*1.4)+(N78*0.33)+(O78*0.33)-((0.296)*(H78-I78))</f>
        <v>3.435999999999993</v>
      </c>
      <c r="S78">
        <f t="shared" si="3"/>
        <v>0.66</v>
      </c>
      <c r="T78" s="2">
        <f t="shared" si="4"/>
        <v>4.095999999999993</v>
      </c>
      <c r="U78" s="2">
        <f t="shared" si="5"/>
        <v>13.514720812182718</v>
      </c>
    </row>
    <row r="79" spans="1:21" ht="12.75">
      <c r="A79" t="s">
        <v>327</v>
      </c>
      <c r="B79">
        <v>35</v>
      </c>
      <c r="C79" t="s">
        <v>324</v>
      </c>
      <c r="D79" t="s">
        <v>49</v>
      </c>
      <c r="E79" t="s">
        <v>323</v>
      </c>
      <c r="F79">
        <v>81</v>
      </c>
      <c r="G79">
        <v>340</v>
      </c>
      <c r="H79">
        <v>295</v>
      </c>
      <c r="I79">
        <v>68</v>
      </c>
      <c r="J79">
        <v>31</v>
      </c>
      <c r="K79">
        <v>19</v>
      </c>
      <c r="L79">
        <v>0</v>
      </c>
      <c r="M79">
        <v>18</v>
      </c>
      <c r="N79">
        <v>40</v>
      </c>
      <c r="O79">
        <v>3</v>
      </c>
      <c r="P79">
        <v>12</v>
      </c>
      <c r="Q79">
        <v>4</v>
      </c>
      <c r="R79">
        <f>SUM(J79*0.47)+(K79*0.85)+(L79*1.02)+(M79*1.4)+(N79*0.33)+(O79*0.33)-((0.296)*(H79-I79))</f>
        <v>2.9180000000000064</v>
      </c>
      <c r="S79">
        <f t="shared" si="3"/>
        <v>1.12</v>
      </c>
      <c r="T79" s="2">
        <f t="shared" si="4"/>
        <v>4.0380000000000065</v>
      </c>
      <c r="U79" s="2">
        <f t="shared" si="5"/>
        <v>7.719705882352954</v>
      </c>
    </row>
    <row r="80" spans="1:21" ht="12.75">
      <c r="A80" t="s">
        <v>465</v>
      </c>
      <c r="B80">
        <v>30</v>
      </c>
      <c r="C80" t="s">
        <v>332</v>
      </c>
      <c r="D80" t="s">
        <v>34</v>
      </c>
      <c r="E80" t="s">
        <v>323</v>
      </c>
      <c r="F80">
        <v>95</v>
      </c>
      <c r="G80">
        <v>274</v>
      </c>
      <c r="H80">
        <v>236</v>
      </c>
      <c r="I80">
        <v>59</v>
      </c>
      <c r="J80">
        <v>36</v>
      </c>
      <c r="K80">
        <v>11</v>
      </c>
      <c r="L80">
        <v>3</v>
      </c>
      <c r="M80">
        <v>9</v>
      </c>
      <c r="N80">
        <v>31</v>
      </c>
      <c r="O80">
        <v>3</v>
      </c>
      <c r="P80">
        <v>8</v>
      </c>
      <c r="Q80">
        <v>3</v>
      </c>
      <c r="R80">
        <f>SUM(J80*0.47)+(K80*0.85)+(L80*1.02)+(M80*1.4)+(N80*0.33)+(O80*0.33)-((0.281)*(H80-I80))</f>
        <v>3.4129999999999967</v>
      </c>
      <c r="S80">
        <f t="shared" si="3"/>
        <v>0.6199999999999999</v>
      </c>
      <c r="T80" s="2">
        <f t="shared" si="4"/>
        <v>4.032999999999997</v>
      </c>
      <c r="U80" s="2">
        <f t="shared" si="5"/>
        <v>9.56733576642335</v>
      </c>
    </row>
    <row r="81" spans="1:21" ht="12.75">
      <c r="A81" t="s">
        <v>603</v>
      </c>
      <c r="B81">
        <v>34</v>
      </c>
      <c r="C81" t="s">
        <v>358</v>
      </c>
      <c r="D81" t="s">
        <v>28</v>
      </c>
      <c r="E81" t="s">
        <v>323</v>
      </c>
      <c r="F81">
        <v>112</v>
      </c>
      <c r="G81">
        <v>470</v>
      </c>
      <c r="H81">
        <v>418</v>
      </c>
      <c r="I81">
        <v>122</v>
      </c>
      <c r="J81">
        <v>91</v>
      </c>
      <c r="K81">
        <v>25</v>
      </c>
      <c r="L81">
        <v>1</v>
      </c>
      <c r="M81">
        <v>5</v>
      </c>
      <c r="N81">
        <v>44</v>
      </c>
      <c r="O81">
        <v>0</v>
      </c>
      <c r="P81">
        <v>22</v>
      </c>
      <c r="Q81">
        <v>2</v>
      </c>
      <c r="R81">
        <f>SUM(J81*0.47)+(K81*0.85)+(L81*1.02)+(M81*1.4)+(N81*0.33)+(O81*0.33)-((0.293)*(H81-I81))</f>
        <v>-0.16800000000000637</v>
      </c>
      <c r="S81">
        <f t="shared" si="3"/>
        <v>4.08</v>
      </c>
      <c r="T81" s="2">
        <f t="shared" si="4"/>
        <v>3.9119999999999937</v>
      </c>
      <c r="U81" s="2">
        <f t="shared" si="5"/>
        <v>5.4102127659574375</v>
      </c>
    </row>
    <row r="82" spans="1:21" ht="12.75">
      <c r="A82" t="s">
        <v>488</v>
      </c>
      <c r="B82">
        <v>32</v>
      </c>
      <c r="C82" t="s">
        <v>330</v>
      </c>
      <c r="D82" t="s">
        <v>22</v>
      </c>
      <c r="E82" t="s">
        <v>323</v>
      </c>
      <c r="F82">
        <v>84</v>
      </c>
      <c r="G82">
        <v>379</v>
      </c>
      <c r="H82">
        <v>336</v>
      </c>
      <c r="I82">
        <v>96</v>
      </c>
      <c r="J82">
        <v>65</v>
      </c>
      <c r="K82">
        <v>23</v>
      </c>
      <c r="L82">
        <v>3</v>
      </c>
      <c r="M82">
        <v>5</v>
      </c>
      <c r="N82">
        <v>34</v>
      </c>
      <c r="O82">
        <v>0</v>
      </c>
      <c r="P82">
        <v>19</v>
      </c>
      <c r="Q82">
        <v>4</v>
      </c>
      <c r="R82">
        <f>SUM(J82*0.47)+(K82*0.85)+(L82*1.02)+(M82*1.4)+(N82*0.33)+(O82*0.33)-((0.293)*(H82-I82))</f>
        <v>1.0600000000000023</v>
      </c>
      <c r="S82">
        <f t="shared" si="3"/>
        <v>2.6599999999999997</v>
      </c>
      <c r="T82" s="2">
        <f t="shared" si="4"/>
        <v>3.720000000000002</v>
      </c>
      <c r="U82" s="2">
        <f t="shared" si="5"/>
        <v>6.379947229551455</v>
      </c>
    </row>
    <row r="83" spans="1:21" ht="12.75">
      <c r="A83" t="s">
        <v>164</v>
      </c>
      <c r="B83">
        <v>38</v>
      </c>
      <c r="C83" t="s">
        <v>344</v>
      </c>
      <c r="D83" t="s">
        <v>28</v>
      </c>
      <c r="E83" t="s">
        <v>323</v>
      </c>
      <c r="F83">
        <v>102</v>
      </c>
      <c r="G83">
        <v>425</v>
      </c>
      <c r="H83">
        <v>359</v>
      </c>
      <c r="I83">
        <v>88</v>
      </c>
      <c r="J83">
        <v>52</v>
      </c>
      <c r="K83">
        <v>20</v>
      </c>
      <c r="L83">
        <v>1</v>
      </c>
      <c r="M83">
        <v>15</v>
      </c>
      <c r="N83">
        <v>61</v>
      </c>
      <c r="O83">
        <v>2</v>
      </c>
      <c r="P83">
        <v>0</v>
      </c>
      <c r="Q83">
        <v>1</v>
      </c>
      <c r="R83">
        <f>SUM(J83*0.47)+(K83*0.85)+(L83*1.02)+(M83*1.4)+(N83*0.33)+(O83*0.33)-((0.296)*(H83-I83))</f>
        <v>4.034000000000006</v>
      </c>
      <c r="S83">
        <f t="shared" si="3"/>
        <v>-0.38</v>
      </c>
      <c r="T83" s="2">
        <f t="shared" si="4"/>
        <v>3.654000000000006</v>
      </c>
      <c r="U83" s="2">
        <f t="shared" si="5"/>
        <v>5.588470588235303</v>
      </c>
    </row>
    <row r="84" spans="1:21" ht="12.75">
      <c r="A84" t="s">
        <v>437</v>
      </c>
      <c r="B84">
        <v>35</v>
      </c>
      <c r="C84" t="s">
        <v>344</v>
      </c>
      <c r="D84" t="s">
        <v>68</v>
      </c>
      <c r="E84" t="s">
        <v>323</v>
      </c>
      <c r="F84">
        <v>20</v>
      </c>
      <c r="G84">
        <v>43</v>
      </c>
      <c r="H84">
        <v>39</v>
      </c>
      <c r="I84">
        <v>14</v>
      </c>
      <c r="J84">
        <v>9</v>
      </c>
      <c r="K84">
        <v>3</v>
      </c>
      <c r="L84">
        <v>1</v>
      </c>
      <c r="M84">
        <v>1</v>
      </c>
      <c r="N84">
        <v>4</v>
      </c>
      <c r="O84">
        <v>0</v>
      </c>
      <c r="P84">
        <v>1</v>
      </c>
      <c r="Q84">
        <v>0</v>
      </c>
      <c r="R84">
        <f>SUM(J84*0.47)+(K84*0.85)+(L84*1.02)+(M84*1.4)+(N84*0.33)+(O84*0.33)-((0.296)*(H84-I84))</f>
        <v>3.12</v>
      </c>
      <c r="S84">
        <f t="shared" si="3"/>
        <v>0.22</v>
      </c>
      <c r="T84" s="2">
        <f t="shared" si="4"/>
        <v>3.3400000000000003</v>
      </c>
      <c r="U84" s="2">
        <f t="shared" si="5"/>
        <v>50.48837209302326</v>
      </c>
    </row>
    <row r="85" spans="1:21" ht="12.75">
      <c r="A85" t="s">
        <v>511</v>
      </c>
      <c r="B85">
        <v>24</v>
      </c>
      <c r="C85" t="s">
        <v>329</v>
      </c>
      <c r="D85" t="s">
        <v>28</v>
      </c>
      <c r="E85" t="s">
        <v>323</v>
      </c>
      <c r="F85">
        <v>108</v>
      </c>
      <c r="G85">
        <v>464</v>
      </c>
      <c r="H85">
        <v>418</v>
      </c>
      <c r="I85">
        <v>109</v>
      </c>
      <c r="J85">
        <v>70</v>
      </c>
      <c r="K85">
        <v>21</v>
      </c>
      <c r="L85">
        <v>3</v>
      </c>
      <c r="M85">
        <v>15</v>
      </c>
      <c r="N85">
        <v>39</v>
      </c>
      <c r="O85">
        <v>6</v>
      </c>
      <c r="P85">
        <v>6</v>
      </c>
      <c r="Q85">
        <v>0</v>
      </c>
      <c r="R85">
        <f>SUM(J85*0.47)+(K85*0.85)+(L85*1.02)+(M85*1.4)+(N85*0.33)+(O85*0.33)-((0.284)*(H85-I85))</f>
        <v>1.9040000000000248</v>
      </c>
      <c r="S85">
        <f t="shared" si="3"/>
        <v>1.32</v>
      </c>
      <c r="T85" s="2">
        <f t="shared" si="4"/>
        <v>3.224000000000025</v>
      </c>
      <c r="U85" s="2">
        <f t="shared" si="5"/>
        <v>4.516379310344862</v>
      </c>
    </row>
    <row r="86" spans="1:21" ht="12.75">
      <c r="A86" t="s">
        <v>321</v>
      </c>
      <c r="B86">
        <v>31</v>
      </c>
      <c r="C86" t="s">
        <v>322</v>
      </c>
      <c r="D86" t="s">
        <v>49</v>
      </c>
      <c r="E86" t="s">
        <v>323</v>
      </c>
      <c r="F86">
        <v>75</v>
      </c>
      <c r="G86">
        <v>279</v>
      </c>
      <c r="H86">
        <v>243</v>
      </c>
      <c r="I86">
        <v>73</v>
      </c>
      <c r="J86">
        <v>50</v>
      </c>
      <c r="K86">
        <v>17</v>
      </c>
      <c r="L86">
        <v>0</v>
      </c>
      <c r="M86">
        <v>6</v>
      </c>
      <c r="N86">
        <v>16</v>
      </c>
      <c r="O86">
        <v>11</v>
      </c>
      <c r="P86">
        <v>5</v>
      </c>
      <c r="Q86">
        <v>5</v>
      </c>
      <c r="R86">
        <f>SUM(J86*0.47)+(K86*0.85)+(L86*1.02)+(M86*1.4)+(N86*0.33)+(O86*0.33)-((0.302)*(H86-I86))</f>
        <v>3.920000000000009</v>
      </c>
      <c r="S86">
        <f t="shared" si="3"/>
        <v>-0.7999999999999998</v>
      </c>
      <c r="T86" s="2">
        <f t="shared" si="4"/>
        <v>3.120000000000009</v>
      </c>
      <c r="U86" s="2">
        <f t="shared" si="5"/>
        <v>7.268817204301096</v>
      </c>
    </row>
    <row r="87" spans="1:21" ht="12.75">
      <c r="A87" t="s">
        <v>581</v>
      </c>
      <c r="B87">
        <v>31</v>
      </c>
      <c r="C87" t="s">
        <v>324</v>
      </c>
      <c r="D87" t="s">
        <v>19</v>
      </c>
      <c r="E87" t="s">
        <v>323</v>
      </c>
      <c r="F87">
        <v>17</v>
      </c>
      <c r="G87">
        <v>60</v>
      </c>
      <c r="H87">
        <v>54</v>
      </c>
      <c r="I87">
        <v>18</v>
      </c>
      <c r="J87">
        <v>12</v>
      </c>
      <c r="K87">
        <v>5</v>
      </c>
      <c r="L87">
        <v>0</v>
      </c>
      <c r="M87">
        <v>1</v>
      </c>
      <c r="N87">
        <v>5</v>
      </c>
      <c r="O87">
        <v>1</v>
      </c>
      <c r="P87">
        <v>2</v>
      </c>
      <c r="Q87">
        <v>0</v>
      </c>
      <c r="R87">
        <f>SUM(J87*0.47)+(K87*0.85)+(L87*1.02)+(M87*1.4)+(N87*0.33)+(O87*0.33)-((0.296)*(H87-I87))</f>
        <v>2.6140000000000025</v>
      </c>
      <c r="S87">
        <f t="shared" si="3"/>
        <v>0.44</v>
      </c>
      <c r="T87" s="2">
        <f t="shared" si="4"/>
        <v>3.0540000000000025</v>
      </c>
      <c r="U87" s="2">
        <f t="shared" si="5"/>
        <v>33.08500000000003</v>
      </c>
    </row>
    <row r="88" spans="1:21" ht="12.75">
      <c r="A88" t="s">
        <v>463</v>
      </c>
      <c r="B88">
        <v>40</v>
      </c>
      <c r="C88" t="s">
        <v>329</v>
      </c>
      <c r="D88" t="s">
        <v>34</v>
      </c>
      <c r="E88" t="s">
        <v>323</v>
      </c>
      <c r="F88">
        <v>105</v>
      </c>
      <c r="G88">
        <v>310</v>
      </c>
      <c r="H88">
        <v>271</v>
      </c>
      <c r="I88">
        <v>73</v>
      </c>
      <c r="J88">
        <v>47</v>
      </c>
      <c r="K88">
        <v>18</v>
      </c>
      <c r="L88">
        <v>1</v>
      </c>
      <c r="M88">
        <v>7</v>
      </c>
      <c r="N88">
        <v>35</v>
      </c>
      <c r="O88">
        <v>0</v>
      </c>
      <c r="P88">
        <v>1</v>
      </c>
      <c r="Q88">
        <v>2</v>
      </c>
      <c r="R88">
        <f>SUM(J88*0.47)+(K88*0.85)+(L88*1.02)+(M88*1.4)+(N88*0.33)+(O88*0.33)-((0.284)*(H88-I88))</f>
        <v>3.528000000000013</v>
      </c>
      <c r="S88">
        <f t="shared" si="3"/>
        <v>-0.54</v>
      </c>
      <c r="T88" s="2">
        <f t="shared" si="4"/>
        <v>2.988000000000013</v>
      </c>
      <c r="U88" s="2">
        <f t="shared" si="5"/>
        <v>6.265161290322608</v>
      </c>
    </row>
    <row r="89" spans="1:21" ht="12.75">
      <c r="A89" t="s">
        <v>334</v>
      </c>
      <c r="B89">
        <v>25</v>
      </c>
      <c r="C89" t="s">
        <v>324</v>
      </c>
      <c r="D89" t="s">
        <v>52</v>
      </c>
      <c r="E89" t="s">
        <v>323</v>
      </c>
      <c r="F89">
        <v>104</v>
      </c>
      <c r="G89">
        <v>444</v>
      </c>
      <c r="H89">
        <v>403</v>
      </c>
      <c r="I89">
        <v>111</v>
      </c>
      <c r="J89">
        <v>70</v>
      </c>
      <c r="K89">
        <v>24</v>
      </c>
      <c r="L89">
        <v>0</v>
      </c>
      <c r="M89">
        <v>17</v>
      </c>
      <c r="N89">
        <v>37</v>
      </c>
      <c r="O89">
        <v>0</v>
      </c>
      <c r="P89">
        <v>2</v>
      </c>
      <c r="Q89">
        <v>1</v>
      </c>
      <c r="R89">
        <f>SUM(J89*0.47)+(K89*0.85)+(L89*1.02)+(M89*1.4)+(N89*0.33)+(O89*0.33)-((0.296)*(H89-I89))</f>
        <v>2.878</v>
      </c>
      <c r="S89">
        <f t="shared" si="3"/>
        <v>0.06</v>
      </c>
      <c r="T89" s="2">
        <f t="shared" si="4"/>
        <v>2.938</v>
      </c>
      <c r="U89" s="2">
        <f t="shared" si="5"/>
        <v>4.301126126126126</v>
      </c>
    </row>
    <row r="90" spans="1:21" ht="12.75">
      <c r="A90" t="s">
        <v>391</v>
      </c>
      <c r="B90">
        <v>27</v>
      </c>
      <c r="C90" t="s">
        <v>329</v>
      </c>
      <c r="D90" t="s">
        <v>19</v>
      </c>
      <c r="E90" t="s">
        <v>323</v>
      </c>
      <c r="F90">
        <v>25</v>
      </c>
      <c r="G90">
        <v>93</v>
      </c>
      <c r="H90">
        <v>76</v>
      </c>
      <c r="I90">
        <v>19</v>
      </c>
      <c r="J90">
        <v>11</v>
      </c>
      <c r="K90">
        <v>4</v>
      </c>
      <c r="L90">
        <v>0</v>
      </c>
      <c r="M90">
        <v>4</v>
      </c>
      <c r="N90">
        <v>14</v>
      </c>
      <c r="O90">
        <v>1</v>
      </c>
      <c r="P90">
        <v>0</v>
      </c>
      <c r="Q90">
        <v>0</v>
      </c>
      <c r="R90">
        <f>SUM(J90*0.47)+(K90*0.85)+(L90*1.02)+(M90*1.4)+(N90*0.33)+(O90*0.33)-((0.284)*(H90-I90))</f>
        <v>2.9319999999999986</v>
      </c>
      <c r="S90">
        <f t="shared" si="3"/>
        <v>0</v>
      </c>
      <c r="T90" s="2">
        <f t="shared" si="4"/>
        <v>2.9319999999999986</v>
      </c>
      <c r="U90" s="2">
        <f t="shared" si="5"/>
        <v>20.49247311827956</v>
      </c>
    </row>
    <row r="91" spans="1:21" ht="12.75">
      <c r="A91" t="s">
        <v>568</v>
      </c>
      <c r="B91">
        <v>26</v>
      </c>
      <c r="C91" t="s">
        <v>362</v>
      </c>
      <c r="D91" t="s">
        <v>22</v>
      </c>
      <c r="E91" t="s">
        <v>323</v>
      </c>
      <c r="F91">
        <v>108</v>
      </c>
      <c r="G91">
        <v>445</v>
      </c>
      <c r="H91">
        <v>391</v>
      </c>
      <c r="I91">
        <v>106</v>
      </c>
      <c r="J91">
        <v>66</v>
      </c>
      <c r="K91">
        <v>29</v>
      </c>
      <c r="L91">
        <v>2</v>
      </c>
      <c r="M91">
        <v>9</v>
      </c>
      <c r="N91">
        <v>42</v>
      </c>
      <c r="O91">
        <v>1</v>
      </c>
      <c r="P91">
        <v>10</v>
      </c>
      <c r="Q91">
        <v>3</v>
      </c>
      <c r="R91">
        <f>SUM(J91*0.47)+(K91*0.85)+(L91*1.02)+(M91*1.4)+(N91*0.33)+(O91*0.33)-((0.29)*(H91-I91))</f>
        <v>1.8500000000000085</v>
      </c>
      <c r="S91">
        <f t="shared" si="3"/>
        <v>1.06</v>
      </c>
      <c r="T91" s="2">
        <f t="shared" si="4"/>
        <v>2.9100000000000086</v>
      </c>
      <c r="U91" s="2">
        <f t="shared" si="5"/>
        <v>4.250561797752821</v>
      </c>
    </row>
    <row r="92" spans="1:21" ht="12.75">
      <c r="A92" t="s">
        <v>385</v>
      </c>
      <c r="B92">
        <v>24</v>
      </c>
      <c r="C92" t="s">
        <v>343</v>
      </c>
      <c r="D92" t="s">
        <v>34</v>
      </c>
      <c r="E92" t="s">
        <v>323</v>
      </c>
      <c r="F92">
        <v>47</v>
      </c>
      <c r="G92">
        <v>186</v>
      </c>
      <c r="H92">
        <v>170</v>
      </c>
      <c r="I92">
        <v>44</v>
      </c>
      <c r="J92">
        <v>28</v>
      </c>
      <c r="K92">
        <v>7</v>
      </c>
      <c r="L92">
        <v>1</v>
      </c>
      <c r="M92">
        <v>8</v>
      </c>
      <c r="N92">
        <v>13</v>
      </c>
      <c r="O92">
        <v>3</v>
      </c>
      <c r="P92">
        <v>1</v>
      </c>
      <c r="Q92">
        <v>0</v>
      </c>
      <c r="R92">
        <f>SUM(J92*0.47)+(K92*0.85)+(L92*1.02)+(M92*1.4)+(N92*0.33)+(O92*0.33)-((0.27)*(H92-I92))</f>
        <v>2.5899999999999963</v>
      </c>
      <c r="S92">
        <f t="shared" si="3"/>
        <v>0.22</v>
      </c>
      <c r="T92" s="2">
        <f t="shared" si="4"/>
        <v>2.8099999999999965</v>
      </c>
      <c r="U92" s="2">
        <f t="shared" si="5"/>
        <v>9.819892473118268</v>
      </c>
    </row>
    <row r="93" spans="1:21" ht="12.75">
      <c r="A93" t="s">
        <v>417</v>
      </c>
      <c r="B93">
        <v>28</v>
      </c>
      <c r="C93" t="s">
        <v>322</v>
      </c>
      <c r="D93" t="s">
        <v>68</v>
      </c>
      <c r="E93" t="s">
        <v>323</v>
      </c>
      <c r="F93">
        <v>17</v>
      </c>
      <c r="G93">
        <v>39</v>
      </c>
      <c r="H93">
        <v>37</v>
      </c>
      <c r="I93">
        <v>14</v>
      </c>
      <c r="J93">
        <v>8</v>
      </c>
      <c r="K93">
        <v>6</v>
      </c>
      <c r="L93">
        <v>0</v>
      </c>
      <c r="M93">
        <v>0</v>
      </c>
      <c r="N93">
        <v>1</v>
      </c>
      <c r="O93">
        <v>1</v>
      </c>
      <c r="P93">
        <v>1</v>
      </c>
      <c r="Q93">
        <v>0</v>
      </c>
      <c r="R93">
        <f>SUM(J93*0.47)+(K93*0.85)+(L93*1.02)+(M93*1.4)+(N93*0.33)+(O93*0.33)-((0.302)*(H93-I93))</f>
        <v>2.574</v>
      </c>
      <c r="S93">
        <f t="shared" si="3"/>
        <v>0.22</v>
      </c>
      <c r="T93" s="2">
        <f t="shared" si="4"/>
        <v>2.794</v>
      </c>
      <c r="U93" s="2">
        <f t="shared" si="5"/>
        <v>46.56666666666667</v>
      </c>
    </row>
    <row r="94" spans="1:21" ht="12.75">
      <c r="A94" t="s">
        <v>59</v>
      </c>
      <c r="B94">
        <v>25</v>
      </c>
      <c r="C94" t="s">
        <v>332</v>
      </c>
      <c r="D94" t="s">
        <v>52</v>
      </c>
      <c r="E94" t="s">
        <v>323</v>
      </c>
      <c r="F94">
        <v>4</v>
      </c>
      <c r="G94">
        <v>15</v>
      </c>
      <c r="H94">
        <v>13</v>
      </c>
      <c r="I94">
        <v>6</v>
      </c>
      <c r="J94">
        <v>3</v>
      </c>
      <c r="K94">
        <v>3</v>
      </c>
      <c r="L94">
        <v>0</v>
      </c>
      <c r="M94">
        <v>0</v>
      </c>
      <c r="N94">
        <v>2</v>
      </c>
      <c r="O94">
        <v>0</v>
      </c>
      <c r="P94">
        <v>0</v>
      </c>
      <c r="Q94">
        <v>0</v>
      </c>
      <c r="R94">
        <f>SUM(J94*0.47)+(K94*0.85)+(L94*1.02)+(M94*1.4)+(N94*0.33)+(O94*0.33)-((0.281)*(H94-I94))</f>
        <v>2.653</v>
      </c>
      <c r="S94">
        <f t="shared" si="3"/>
        <v>0</v>
      </c>
      <c r="T94" s="2">
        <f t="shared" si="4"/>
        <v>2.653</v>
      </c>
      <c r="U94" s="2">
        <f t="shared" si="5"/>
        <v>114.96333333333334</v>
      </c>
    </row>
    <row r="95" spans="1:21" ht="12.75">
      <c r="A95" t="s">
        <v>422</v>
      </c>
      <c r="B95">
        <v>34</v>
      </c>
      <c r="C95" t="s">
        <v>335</v>
      </c>
      <c r="D95" t="s">
        <v>52</v>
      </c>
      <c r="E95" t="s">
        <v>323</v>
      </c>
      <c r="F95">
        <v>27</v>
      </c>
      <c r="G95">
        <v>95</v>
      </c>
      <c r="H95">
        <v>86</v>
      </c>
      <c r="I95">
        <v>24</v>
      </c>
      <c r="J95">
        <v>14</v>
      </c>
      <c r="K95">
        <v>5</v>
      </c>
      <c r="L95">
        <v>0</v>
      </c>
      <c r="M95">
        <v>5</v>
      </c>
      <c r="N95">
        <v>8</v>
      </c>
      <c r="O95">
        <v>0</v>
      </c>
      <c r="P95">
        <v>1</v>
      </c>
      <c r="Q95">
        <v>1</v>
      </c>
      <c r="R95">
        <f>SUM(J95*0.47)+(K95*0.85)+(L95*1.02)+(M95*1.4)+(N95*0.33)+(O95*0.33)-((0.287)*(H95-I95))</f>
        <v>2.676000000000002</v>
      </c>
      <c r="S95">
        <f t="shared" si="3"/>
        <v>-0.16</v>
      </c>
      <c r="T95" s="2">
        <f t="shared" si="4"/>
        <v>2.516000000000002</v>
      </c>
      <c r="U95" s="2">
        <f t="shared" si="5"/>
        <v>17.214736842105275</v>
      </c>
    </row>
    <row r="96" spans="1:21" ht="12.75">
      <c r="A96" t="s">
        <v>232</v>
      </c>
      <c r="B96">
        <v>34</v>
      </c>
      <c r="C96" t="s">
        <v>335</v>
      </c>
      <c r="D96" t="s">
        <v>45</v>
      </c>
      <c r="E96" t="s">
        <v>323</v>
      </c>
      <c r="F96">
        <v>16</v>
      </c>
      <c r="G96">
        <v>66</v>
      </c>
      <c r="H96">
        <v>61</v>
      </c>
      <c r="I96">
        <v>18</v>
      </c>
      <c r="J96">
        <v>9</v>
      </c>
      <c r="K96">
        <v>6</v>
      </c>
      <c r="L96">
        <v>0</v>
      </c>
      <c r="M96">
        <v>3</v>
      </c>
      <c r="N96">
        <v>4</v>
      </c>
      <c r="O96">
        <v>0</v>
      </c>
      <c r="P96">
        <v>0</v>
      </c>
      <c r="Q96">
        <v>0</v>
      </c>
      <c r="R96">
        <f>SUM(J96*0.47)+(K96*0.85)+(L96*1.02)+(M96*1.4)+(N96*0.33)+(O96*0.33)-((0.287)*(H96-I96))</f>
        <v>2.5089999999999986</v>
      </c>
      <c r="S96">
        <f t="shared" si="3"/>
        <v>0</v>
      </c>
      <c r="T96" s="2">
        <f t="shared" si="4"/>
        <v>2.5089999999999986</v>
      </c>
      <c r="U96" s="2">
        <f t="shared" si="5"/>
        <v>24.70984848484847</v>
      </c>
    </row>
    <row r="97" spans="1:21" ht="12.75">
      <c r="A97" t="s">
        <v>620</v>
      </c>
      <c r="B97">
        <v>28</v>
      </c>
      <c r="C97" t="s">
        <v>369</v>
      </c>
      <c r="D97" t="s">
        <v>55</v>
      </c>
      <c r="E97" t="s">
        <v>323</v>
      </c>
      <c r="F97">
        <v>118</v>
      </c>
      <c r="G97">
        <v>513</v>
      </c>
      <c r="H97">
        <v>451</v>
      </c>
      <c r="I97">
        <v>107</v>
      </c>
      <c r="J97">
        <v>59</v>
      </c>
      <c r="K97">
        <v>14</v>
      </c>
      <c r="L97">
        <v>2</v>
      </c>
      <c r="M97">
        <v>32</v>
      </c>
      <c r="N97">
        <v>56</v>
      </c>
      <c r="O97">
        <v>3</v>
      </c>
      <c r="P97">
        <v>1</v>
      </c>
      <c r="Q97">
        <v>0</v>
      </c>
      <c r="R97">
        <f>SUM(J97*0.47)+(K97*0.85)+(L97*1.02)+(M97*1.4)+(N97*0.33)+(O97*0.33)-((0.302)*(H97-I97))</f>
        <v>2.0520000000000067</v>
      </c>
      <c r="S97">
        <f t="shared" si="3"/>
        <v>0.22</v>
      </c>
      <c r="T97" s="2">
        <f t="shared" si="4"/>
        <v>2.272000000000007</v>
      </c>
      <c r="U97" s="2">
        <f t="shared" si="5"/>
        <v>2.8787524366471824</v>
      </c>
    </row>
    <row r="98" spans="1:21" ht="12.75">
      <c r="A98" t="s">
        <v>427</v>
      </c>
      <c r="B98">
        <v>24</v>
      </c>
      <c r="C98" t="s">
        <v>326</v>
      </c>
      <c r="D98" t="s">
        <v>45</v>
      </c>
      <c r="E98" t="s">
        <v>323</v>
      </c>
      <c r="F98">
        <v>111</v>
      </c>
      <c r="G98">
        <v>446</v>
      </c>
      <c r="H98">
        <v>395</v>
      </c>
      <c r="I98">
        <v>97</v>
      </c>
      <c r="J98">
        <v>51</v>
      </c>
      <c r="K98">
        <v>19</v>
      </c>
      <c r="L98">
        <v>3</v>
      </c>
      <c r="M98">
        <v>24</v>
      </c>
      <c r="N98">
        <v>44</v>
      </c>
      <c r="O98">
        <v>3</v>
      </c>
      <c r="P98">
        <v>8</v>
      </c>
      <c r="Q98">
        <v>0</v>
      </c>
      <c r="R98">
        <f>SUM(J98*0.47)+(K98*0.85)+(L98*1.02)+(M98*1.4)+(N98*0.33)+(O98*0.33)-((0.308)*(H98-I98))</f>
        <v>0.5060000000000002</v>
      </c>
      <c r="S98">
        <f t="shared" si="3"/>
        <v>1.76</v>
      </c>
      <c r="T98" s="2">
        <f t="shared" si="4"/>
        <v>2.266</v>
      </c>
      <c r="U98" s="2">
        <f t="shared" si="5"/>
        <v>3.3024663677130044</v>
      </c>
    </row>
    <row r="99" spans="1:21" ht="12.75">
      <c r="A99" t="s">
        <v>360</v>
      </c>
      <c r="B99">
        <v>24</v>
      </c>
      <c r="C99" t="s">
        <v>344</v>
      </c>
      <c r="D99" t="s">
        <v>55</v>
      </c>
      <c r="E99" t="s">
        <v>323</v>
      </c>
      <c r="F99">
        <v>112</v>
      </c>
      <c r="G99">
        <v>426</v>
      </c>
      <c r="H99">
        <v>386</v>
      </c>
      <c r="I99">
        <v>108</v>
      </c>
      <c r="J99">
        <v>72</v>
      </c>
      <c r="K99">
        <v>21</v>
      </c>
      <c r="L99">
        <v>1</v>
      </c>
      <c r="M99">
        <v>14</v>
      </c>
      <c r="N99">
        <v>38</v>
      </c>
      <c r="O99">
        <v>1</v>
      </c>
      <c r="P99">
        <v>4</v>
      </c>
      <c r="Q99">
        <v>4</v>
      </c>
      <c r="R99">
        <f>SUM(J99*0.47)+(K99*0.85)+(L99*1.02)+(M99*1.4)+(N99*0.33)+(O99*0.33)-((0.296)*(H99-I99))</f>
        <v>2.89200000000001</v>
      </c>
      <c r="S99">
        <f t="shared" si="3"/>
        <v>-0.64</v>
      </c>
      <c r="T99" s="2">
        <f t="shared" si="4"/>
        <v>2.25200000000001</v>
      </c>
      <c r="U99" s="2">
        <f t="shared" si="5"/>
        <v>3.4361502347417994</v>
      </c>
    </row>
    <row r="100" spans="1:21" ht="12.75">
      <c r="A100" t="s">
        <v>503</v>
      </c>
      <c r="B100">
        <v>32</v>
      </c>
      <c r="C100" t="s">
        <v>337</v>
      </c>
      <c r="D100" t="s">
        <v>19</v>
      </c>
      <c r="E100" t="s">
        <v>323</v>
      </c>
      <c r="F100">
        <v>35</v>
      </c>
      <c r="G100">
        <v>116</v>
      </c>
      <c r="H100">
        <v>105</v>
      </c>
      <c r="I100">
        <v>28</v>
      </c>
      <c r="J100">
        <v>17</v>
      </c>
      <c r="K100">
        <v>5</v>
      </c>
      <c r="L100">
        <v>0</v>
      </c>
      <c r="M100">
        <v>6</v>
      </c>
      <c r="N100">
        <v>10</v>
      </c>
      <c r="O100">
        <v>1</v>
      </c>
      <c r="P100">
        <v>0</v>
      </c>
      <c r="Q100">
        <v>0</v>
      </c>
      <c r="R100">
        <f>SUM(J100*0.47)+(K100*0.85)+(L100*1.02)+(M100*1.4)+(N100*0.33)+(O100*0.33)-((0.287)*(H100-I100))</f>
        <v>2.1709999999999994</v>
      </c>
      <c r="S100">
        <f t="shared" si="3"/>
        <v>0</v>
      </c>
      <c r="T100" s="2">
        <f t="shared" si="4"/>
        <v>2.1709999999999994</v>
      </c>
      <c r="U100" s="2">
        <f t="shared" si="5"/>
        <v>12.165086206896548</v>
      </c>
    </row>
    <row r="101" spans="1:21" ht="12.75">
      <c r="A101" t="s">
        <v>390</v>
      </c>
      <c r="B101">
        <v>25</v>
      </c>
      <c r="C101" t="s">
        <v>345</v>
      </c>
      <c r="D101" t="s">
        <v>34</v>
      </c>
      <c r="E101" t="s">
        <v>323</v>
      </c>
      <c r="F101">
        <v>39</v>
      </c>
      <c r="G101">
        <v>116</v>
      </c>
      <c r="H101">
        <v>106</v>
      </c>
      <c r="I101">
        <v>27</v>
      </c>
      <c r="J101">
        <v>15</v>
      </c>
      <c r="K101">
        <v>5</v>
      </c>
      <c r="L101">
        <v>0</v>
      </c>
      <c r="M101">
        <v>7</v>
      </c>
      <c r="N101">
        <v>9</v>
      </c>
      <c r="O101">
        <v>1</v>
      </c>
      <c r="P101">
        <v>1</v>
      </c>
      <c r="Q101">
        <v>0</v>
      </c>
      <c r="R101">
        <f>SUM(J101*0.47)+(K101*0.85)+(L101*1.02)+(M101*1.4)+(N101*0.33)+(O101*0.33)-((0.287)*(H101-I101))</f>
        <v>1.7270000000000003</v>
      </c>
      <c r="S101">
        <f t="shared" si="3"/>
        <v>0.22</v>
      </c>
      <c r="T101" s="2">
        <f t="shared" si="4"/>
        <v>1.9470000000000003</v>
      </c>
      <c r="U101" s="2">
        <f t="shared" si="5"/>
        <v>10.909913793103449</v>
      </c>
    </row>
    <row r="102" spans="1:21" ht="12.75">
      <c r="A102" t="s">
        <v>553</v>
      </c>
      <c r="B102">
        <v>27</v>
      </c>
      <c r="C102" t="s">
        <v>344</v>
      </c>
      <c r="D102" t="s">
        <v>22</v>
      </c>
      <c r="E102" t="s">
        <v>323</v>
      </c>
      <c r="F102">
        <v>116</v>
      </c>
      <c r="G102">
        <v>498</v>
      </c>
      <c r="H102">
        <v>458</v>
      </c>
      <c r="I102">
        <v>125</v>
      </c>
      <c r="J102">
        <v>80</v>
      </c>
      <c r="K102">
        <v>21</v>
      </c>
      <c r="L102">
        <v>7</v>
      </c>
      <c r="M102">
        <v>17</v>
      </c>
      <c r="N102">
        <v>31</v>
      </c>
      <c r="O102">
        <v>4</v>
      </c>
      <c r="P102">
        <v>22</v>
      </c>
      <c r="Q102">
        <v>6</v>
      </c>
      <c r="R102">
        <f>SUM(J102*0.47)+(K102*0.85)+(L102*1.02)+(M102*1.4)+(N102*0.33)+(O102*0.33)-((0.296)*(H102-I102))</f>
        <v>-0.6280000000000143</v>
      </c>
      <c r="S102">
        <f t="shared" si="3"/>
        <v>2.5599999999999996</v>
      </c>
      <c r="T102" s="2">
        <f t="shared" si="4"/>
        <v>1.9319999999999853</v>
      </c>
      <c r="U102" s="2">
        <f t="shared" si="5"/>
        <v>2.5216867469879327</v>
      </c>
    </row>
    <row r="103" spans="1:21" ht="12.75">
      <c r="A103" t="s">
        <v>373</v>
      </c>
      <c r="B103">
        <v>31</v>
      </c>
      <c r="C103" t="s">
        <v>322</v>
      </c>
      <c r="D103" t="s">
        <v>28</v>
      </c>
      <c r="E103" t="s">
        <v>323</v>
      </c>
      <c r="F103">
        <v>112</v>
      </c>
      <c r="G103">
        <v>471</v>
      </c>
      <c r="H103">
        <v>401</v>
      </c>
      <c r="I103">
        <v>108</v>
      </c>
      <c r="J103">
        <v>75</v>
      </c>
      <c r="K103">
        <v>22</v>
      </c>
      <c r="L103">
        <v>3</v>
      </c>
      <c r="M103">
        <v>8</v>
      </c>
      <c r="N103">
        <v>64</v>
      </c>
      <c r="O103">
        <v>1</v>
      </c>
      <c r="P103">
        <v>10</v>
      </c>
      <c r="Q103">
        <v>4</v>
      </c>
      <c r="R103">
        <f>SUM(J103*0.47)+(K103*0.85)+(L103*1.02)+(M103*1.4)+(N103*0.33)+(O103*0.33)-((0.302)*(H103-I103))</f>
        <v>1.1740000000000066</v>
      </c>
      <c r="S103">
        <f t="shared" si="3"/>
        <v>0.6800000000000002</v>
      </c>
      <c r="T103" s="2">
        <f t="shared" si="4"/>
        <v>1.8540000000000068</v>
      </c>
      <c r="U103" s="2">
        <f t="shared" si="5"/>
        <v>2.558598726114659</v>
      </c>
    </row>
    <row r="104" spans="1:21" ht="12.75">
      <c r="A104" t="s">
        <v>590</v>
      </c>
      <c r="B104">
        <v>28</v>
      </c>
      <c r="C104" t="s">
        <v>332</v>
      </c>
      <c r="D104" t="s">
        <v>34</v>
      </c>
      <c r="E104" t="s">
        <v>323</v>
      </c>
      <c r="F104">
        <v>41</v>
      </c>
      <c r="G104">
        <v>87</v>
      </c>
      <c r="H104">
        <v>68</v>
      </c>
      <c r="I104">
        <v>17</v>
      </c>
      <c r="J104">
        <v>12</v>
      </c>
      <c r="K104">
        <v>4</v>
      </c>
      <c r="L104">
        <v>1</v>
      </c>
      <c r="M104">
        <v>0</v>
      </c>
      <c r="N104">
        <v>16</v>
      </c>
      <c r="O104">
        <v>1</v>
      </c>
      <c r="P104">
        <v>2</v>
      </c>
      <c r="Q104">
        <v>0</v>
      </c>
      <c r="R104">
        <f>SUM(J104*0.47)+(K104*0.85)+(L104*1.02)+(M104*1.4)+(N104*0.33)+(O104*0.33)-((0.281)*(H104-I104))</f>
        <v>1.3389999999999986</v>
      </c>
      <c r="S104">
        <f t="shared" si="3"/>
        <v>0.44</v>
      </c>
      <c r="T104" s="2">
        <f t="shared" si="4"/>
        <v>1.7789999999999986</v>
      </c>
      <c r="U104" s="2">
        <f t="shared" si="5"/>
        <v>13.291379310344817</v>
      </c>
    </row>
    <row r="105" spans="1:21" ht="12.75">
      <c r="A105" t="s">
        <v>443</v>
      </c>
      <c r="B105">
        <v>26</v>
      </c>
      <c r="C105" t="s">
        <v>369</v>
      </c>
      <c r="D105" t="s">
        <v>68</v>
      </c>
      <c r="E105" t="s">
        <v>323</v>
      </c>
      <c r="F105">
        <v>4</v>
      </c>
      <c r="G105">
        <v>4</v>
      </c>
      <c r="H105">
        <v>4</v>
      </c>
      <c r="I105">
        <v>2</v>
      </c>
      <c r="J105">
        <v>0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f>SUM(J105*0.47)+(K105*0.85)+(L105*1.02)+(M105*1.4)+(N105*0.33)+(O105*0.33)-((0.302)*(H105-I105))</f>
        <v>1.646</v>
      </c>
      <c r="S105">
        <f t="shared" si="3"/>
        <v>0</v>
      </c>
      <c r="T105" s="2">
        <f t="shared" si="4"/>
        <v>1.646</v>
      </c>
      <c r="U105" s="2">
        <f t="shared" si="5"/>
        <v>267.47499999999997</v>
      </c>
    </row>
    <row r="106" spans="1:21" ht="12.75">
      <c r="A106" t="s">
        <v>444</v>
      </c>
      <c r="B106">
        <v>27</v>
      </c>
      <c r="C106" t="s">
        <v>326</v>
      </c>
      <c r="D106" t="s">
        <v>19</v>
      </c>
      <c r="E106" t="s">
        <v>323</v>
      </c>
      <c r="F106">
        <v>79</v>
      </c>
      <c r="G106">
        <v>288</v>
      </c>
      <c r="H106">
        <v>238</v>
      </c>
      <c r="I106">
        <v>58</v>
      </c>
      <c r="J106">
        <v>31</v>
      </c>
      <c r="K106">
        <v>16</v>
      </c>
      <c r="L106">
        <v>1</v>
      </c>
      <c r="M106">
        <v>10</v>
      </c>
      <c r="N106">
        <v>39</v>
      </c>
      <c r="O106">
        <v>3</v>
      </c>
      <c r="P106">
        <v>0</v>
      </c>
      <c r="Q106">
        <v>0</v>
      </c>
      <c r="R106">
        <f>SUM(J106*0.47)+(K106*0.85)+(L106*1.02)+(M106*1.4)+(N106*0.33)+(O106*0.33)-((0.308)*(H106-I106))</f>
        <v>1.6100000000000065</v>
      </c>
      <c r="S106">
        <f t="shared" si="3"/>
        <v>0</v>
      </c>
      <c r="T106" s="2">
        <f t="shared" si="4"/>
        <v>1.6100000000000065</v>
      </c>
      <c r="U106" s="2">
        <f t="shared" si="5"/>
        <v>3.6336805555555705</v>
      </c>
    </row>
    <row r="107" spans="1:21" ht="12.75">
      <c r="A107" t="s">
        <v>396</v>
      </c>
      <c r="B107">
        <v>27</v>
      </c>
      <c r="C107" t="s">
        <v>344</v>
      </c>
      <c r="D107" t="s">
        <v>19</v>
      </c>
      <c r="E107" t="s">
        <v>323</v>
      </c>
      <c r="F107">
        <v>1</v>
      </c>
      <c r="G107">
        <v>4</v>
      </c>
      <c r="H107">
        <v>4</v>
      </c>
      <c r="I107">
        <v>2</v>
      </c>
      <c r="J107">
        <v>1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f>SUM(J107*0.47)+(K107*0.85)+(L107*1.02)+(M107*1.4)+(N107*0.33)+(O107*0.33)-((0.296)*(H107-I107))</f>
        <v>1.278</v>
      </c>
      <c r="S107">
        <f t="shared" si="3"/>
        <v>0</v>
      </c>
      <c r="T107" s="2">
        <f t="shared" si="4"/>
        <v>1.278</v>
      </c>
      <c r="U107" s="2">
        <f t="shared" si="5"/>
        <v>207.675</v>
      </c>
    </row>
    <row r="108" spans="1:21" ht="12.75">
      <c r="A108" t="s">
        <v>414</v>
      </c>
      <c r="B108">
        <v>26</v>
      </c>
      <c r="C108" t="s">
        <v>343</v>
      </c>
      <c r="D108" t="s">
        <v>68</v>
      </c>
      <c r="E108" t="s">
        <v>323</v>
      </c>
      <c r="F108">
        <v>12</v>
      </c>
      <c r="G108">
        <v>18</v>
      </c>
      <c r="H108">
        <v>16</v>
      </c>
      <c r="I108">
        <v>6</v>
      </c>
      <c r="J108">
        <v>5</v>
      </c>
      <c r="K108">
        <v>1</v>
      </c>
      <c r="L108">
        <v>0</v>
      </c>
      <c r="M108">
        <v>0</v>
      </c>
      <c r="N108">
        <v>2</v>
      </c>
      <c r="O108">
        <v>0</v>
      </c>
      <c r="P108">
        <v>0</v>
      </c>
      <c r="Q108">
        <v>0</v>
      </c>
      <c r="R108">
        <f>SUM(J108*0.47)+(K108*0.85)+(L108*1.02)+(M108*1.4)+(N108*0.33)+(O108*0.33)-((0.27)*(H108-I108))</f>
        <v>1.1599999999999997</v>
      </c>
      <c r="S108">
        <f t="shared" si="3"/>
        <v>0</v>
      </c>
      <c r="T108" s="2">
        <f t="shared" si="4"/>
        <v>1.1599999999999997</v>
      </c>
      <c r="U108" s="2">
        <f t="shared" si="5"/>
        <v>41.88888888888888</v>
      </c>
    </row>
    <row r="109" spans="1:21" ht="12.75">
      <c r="A109" t="s">
        <v>351</v>
      </c>
      <c r="B109">
        <v>30</v>
      </c>
      <c r="C109" t="s">
        <v>343</v>
      </c>
      <c r="D109" t="s">
        <v>22</v>
      </c>
      <c r="E109" t="s">
        <v>323</v>
      </c>
      <c r="F109">
        <v>72</v>
      </c>
      <c r="G109">
        <v>253</v>
      </c>
      <c r="H109">
        <v>233</v>
      </c>
      <c r="I109">
        <v>66</v>
      </c>
      <c r="J109">
        <v>49</v>
      </c>
      <c r="K109">
        <v>12</v>
      </c>
      <c r="L109">
        <v>0</v>
      </c>
      <c r="M109">
        <v>5</v>
      </c>
      <c r="N109">
        <v>17</v>
      </c>
      <c r="O109">
        <v>2</v>
      </c>
      <c r="P109">
        <v>0</v>
      </c>
      <c r="Q109">
        <v>1</v>
      </c>
      <c r="R109">
        <f>SUM(J109*0.47)+(K109*0.85)+(L109*1.02)+(M109*1.4)+(N109*0.33)+(O109*0.33)-((0.27)*(H109-I109))</f>
        <v>1.4099999999999895</v>
      </c>
      <c r="S109">
        <f t="shared" si="3"/>
        <v>-0.38</v>
      </c>
      <c r="T109" s="2">
        <f t="shared" si="4"/>
        <v>1.0299999999999896</v>
      </c>
      <c r="U109" s="2">
        <f t="shared" si="5"/>
        <v>2.646245059288511</v>
      </c>
    </row>
    <row r="110" spans="1:21" ht="12.75">
      <c r="A110" t="s">
        <v>574</v>
      </c>
      <c r="B110">
        <v>31</v>
      </c>
      <c r="C110" t="s">
        <v>344</v>
      </c>
      <c r="D110" t="s">
        <v>19</v>
      </c>
      <c r="E110" t="s">
        <v>323</v>
      </c>
      <c r="F110">
        <v>51</v>
      </c>
      <c r="G110">
        <v>173</v>
      </c>
      <c r="H110">
        <v>134</v>
      </c>
      <c r="I110">
        <v>31</v>
      </c>
      <c r="J110">
        <v>19</v>
      </c>
      <c r="K110">
        <v>9</v>
      </c>
      <c r="L110">
        <v>0</v>
      </c>
      <c r="M110">
        <v>3</v>
      </c>
      <c r="N110">
        <v>32</v>
      </c>
      <c r="O110">
        <v>1</v>
      </c>
      <c r="P110">
        <v>0</v>
      </c>
      <c r="Q110">
        <v>1</v>
      </c>
      <c r="R110">
        <f>SUM(J110*0.47)+(K110*0.85)+(L110*1.02)+(M110*1.4)+(N110*0.33)+(O110*0.33)-((0.296)*(H110-I110))</f>
        <v>1.181999999999995</v>
      </c>
      <c r="S110">
        <f t="shared" si="3"/>
        <v>-0.38</v>
      </c>
      <c r="T110" s="2">
        <f t="shared" si="4"/>
        <v>0.801999999999995</v>
      </c>
      <c r="U110" s="2">
        <f t="shared" si="5"/>
        <v>3.0132947976878426</v>
      </c>
    </row>
    <row r="111" spans="1:21" ht="12.75">
      <c r="A111" t="s">
        <v>548</v>
      </c>
      <c r="B111">
        <v>23</v>
      </c>
      <c r="C111" t="s">
        <v>332</v>
      </c>
      <c r="D111" t="s">
        <v>19</v>
      </c>
      <c r="E111" t="s">
        <v>323</v>
      </c>
      <c r="F111">
        <v>74</v>
      </c>
      <c r="G111">
        <v>265</v>
      </c>
      <c r="H111">
        <v>242</v>
      </c>
      <c r="I111">
        <v>66</v>
      </c>
      <c r="J111">
        <v>43</v>
      </c>
      <c r="K111">
        <v>14</v>
      </c>
      <c r="L111">
        <v>1</v>
      </c>
      <c r="M111">
        <v>8</v>
      </c>
      <c r="N111">
        <v>15</v>
      </c>
      <c r="O111">
        <v>4</v>
      </c>
      <c r="P111">
        <v>0</v>
      </c>
      <c r="Q111">
        <v>1</v>
      </c>
      <c r="R111">
        <f>SUM(J111*0.47)+(K111*0.85)+(L111*1.02)+(M111*1.4)+(N111*0.33)+(O111*0.33)-((0.281)*(H111-I111))</f>
        <v>1.1439999999999984</v>
      </c>
      <c r="S111">
        <f t="shared" si="3"/>
        <v>-0.38</v>
      </c>
      <c r="T111" s="2">
        <f t="shared" si="4"/>
        <v>0.7639999999999983</v>
      </c>
      <c r="U111" s="2">
        <f t="shared" si="5"/>
        <v>1.8739622641509392</v>
      </c>
    </row>
    <row r="112" spans="1:21" ht="12.75">
      <c r="A112" t="s">
        <v>593</v>
      </c>
      <c r="B112">
        <v>29</v>
      </c>
      <c r="C112" t="s">
        <v>369</v>
      </c>
      <c r="D112" t="s">
        <v>68</v>
      </c>
      <c r="E112" t="s">
        <v>323</v>
      </c>
      <c r="F112">
        <v>90</v>
      </c>
      <c r="G112">
        <v>164</v>
      </c>
      <c r="H112">
        <v>153</v>
      </c>
      <c r="I112">
        <v>47</v>
      </c>
      <c r="J112">
        <v>34</v>
      </c>
      <c r="K112">
        <v>8</v>
      </c>
      <c r="L112">
        <v>1</v>
      </c>
      <c r="M112">
        <v>4</v>
      </c>
      <c r="N112">
        <v>9</v>
      </c>
      <c r="O112">
        <v>1</v>
      </c>
      <c r="P112">
        <v>2</v>
      </c>
      <c r="Q112">
        <v>1</v>
      </c>
      <c r="R112">
        <f>SUM(J112*0.47)+(K112*0.85)+(L112*1.02)+(M112*1.4)+(N112*0.33)+(O112*0.33)-((0.302)*(H112-I112))</f>
        <v>0.6879999999999953</v>
      </c>
      <c r="S112">
        <f t="shared" si="3"/>
        <v>0.06</v>
      </c>
      <c r="T112" s="2">
        <f t="shared" si="4"/>
        <v>0.7479999999999953</v>
      </c>
      <c r="U112" s="2">
        <f t="shared" si="5"/>
        <v>2.9646341463414454</v>
      </c>
    </row>
    <row r="113" spans="1:21" ht="12.75">
      <c r="A113" t="s">
        <v>479</v>
      </c>
      <c r="B113">
        <v>41</v>
      </c>
      <c r="C113" t="s">
        <v>337</v>
      </c>
      <c r="D113" t="s">
        <v>34</v>
      </c>
      <c r="E113" t="s">
        <v>323</v>
      </c>
      <c r="F113">
        <v>15</v>
      </c>
      <c r="G113">
        <v>54</v>
      </c>
      <c r="H113">
        <v>49</v>
      </c>
      <c r="I113">
        <v>17</v>
      </c>
      <c r="J113">
        <v>15</v>
      </c>
      <c r="K113">
        <v>2</v>
      </c>
      <c r="L113">
        <v>0</v>
      </c>
      <c r="M113">
        <v>0</v>
      </c>
      <c r="N113">
        <v>2</v>
      </c>
      <c r="O113">
        <v>2</v>
      </c>
      <c r="P113">
        <v>1</v>
      </c>
      <c r="Q113">
        <v>1</v>
      </c>
      <c r="R113">
        <f>SUM(J113*0.47)+(K113*0.85)+(L113*1.02)+(M113*1.4)+(N113*0.33)+(O113*0.33)-((0.287)*(H113-I113))</f>
        <v>0.886000000000001</v>
      </c>
      <c r="S113">
        <f t="shared" si="3"/>
        <v>-0.16</v>
      </c>
      <c r="T113" s="2">
        <f t="shared" si="4"/>
        <v>0.726000000000001</v>
      </c>
      <c r="U113" s="2">
        <f t="shared" si="5"/>
        <v>8.7388888888889</v>
      </c>
    </row>
    <row r="114" spans="1:21" ht="12.75">
      <c r="A114" t="s">
        <v>403</v>
      </c>
      <c r="B114">
        <v>22</v>
      </c>
      <c r="C114" t="s">
        <v>358</v>
      </c>
      <c r="D114" t="s">
        <v>22</v>
      </c>
      <c r="E114" t="s">
        <v>323</v>
      </c>
      <c r="F114">
        <v>20</v>
      </c>
      <c r="G114">
        <v>42</v>
      </c>
      <c r="H114">
        <v>37</v>
      </c>
      <c r="I114">
        <v>9</v>
      </c>
      <c r="J114">
        <v>3</v>
      </c>
      <c r="K114">
        <v>4</v>
      </c>
      <c r="L114">
        <v>1</v>
      </c>
      <c r="M114">
        <v>1</v>
      </c>
      <c r="N114">
        <v>5</v>
      </c>
      <c r="O114">
        <v>0</v>
      </c>
      <c r="P114">
        <v>0</v>
      </c>
      <c r="Q114">
        <v>0</v>
      </c>
      <c r="R114">
        <f>SUM(J114*0.47)+(K114*0.85)+(L114*1.02)+(M114*1.4)+(N114*0.33)+(O114*0.33)-((0.293)*(H114-I114))</f>
        <v>0.6760000000000019</v>
      </c>
      <c r="S114">
        <f t="shared" si="3"/>
        <v>0</v>
      </c>
      <c r="T114" s="2">
        <f t="shared" si="4"/>
        <v>0.6760000000000019</v>
      </c>
      <c r="U114" s="2">
        <f t="shared" si="5"/>
        <v>10.461904761904792</v>
      </c>
    </row>
    <row r="115" spans="1:21" ht="12.75">
      <c r="A115" t="s">
        <v>386</v>
      </c>
      <c r="B115">
        <v>25</v>
      </c>
      <c r="C115" t="s">
        <v>362</v>
      </c>
      <c r="D115" t="s">
        <v>19</v>
      </c>
      <c r="E115" t="s">
        <v>323</v>
      </c>
      <c r="F115">
        <v>5</v>
      </c>
      <c r="G115">
        <v>19</v>
      </c>
      <c r="H115">
        <v>18</v>
      </c>
      <c r="I115">
        <v>6</v>
      </c>
      <c r="J115">
        <v>5</v>
      </c>
      <c r="K115">
        <v>0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0</v>
      </c>
      <c r="R115">
        <f>SUM(J115*0.47)+(K115*0.85)+(L115*1.02)+(M115*1.4)+(N115*0.33)+(O115*0.33)-((0.29)*(H115-I115))</f>
        <v>0.5999999999999996</v>
      </c>
      <c r="S115">
        <f t="shared" si="3"/>
        <v>0</v>
      </c>
      <c r="T115" s="2">
        <f t="shared" si="4"/>
        <v>0.5999999999999996</v>
      </c>
      <c r="U115" s="2">
        <f t="shared" si="5"/>
        <v>20.52631578947367</v>
      </c>
    </row>
    <row r="116" spans="1:21" ht="12.75">
      <c r="A116" t="s">
        <v>416</v>
      </c>
      <c r="B116">
        <v>25</v>
      </c>
      <c r="C116" t="s">
        <v>362</v>
      </c>
      <c r="D116" t="s">
        <v>34</v>
      </c>
      <c r="E116" t="s">
        <v>323</v>
      </c>
      <c r="F116">
        <v>11</v>
      </c>
      <c r="G116">
        <v>24</v>
      </c>
      <c r="H116">
        <v>22</v>
      </c>
      <c r="I116">
        <v>7</v>
      </c>
      <c r="J116">
        <v>6</v>
      </c>
      <c r="K116">
        <v>0</v>
      </c>
      <c r="L116">
        <v>1</v>
      </c>
      <c r="M116">
        <v>0</v>
      </c>
      <c r="N116">
        <v>2</v>
      </c>
      <c r="O116">
        <v>0</v>
      </c>
      <c r="P116">
        <v>2</v>
      </c>
      <c r="Q116">
        <v>0</v>
      </c>
      <c r="R116">
        <f>SUM(J116*0.47)+(K116*0.85)+(L116*1.02)+(M116*1.4)+(N116*0.33)+(O116*0.33)-((0.29)*(H116-I116))</f>
        <v>0.15000000000000036</v>
      </c>
      <c r="S116">
        <f t="shared" si="3"/>
        <v>0.44</v>
      </c>
      <c r="T116" s="2">
        <f t="shared" si="4"/>
        <v>0.5900000000000003</v>
      </c>
      <c r="U116" s="2">
        <f t="shared" si="5"/>
        <v>15.979166666666675</v>
      </c>
    </row>
    <row r="117" spans="1:21" ht="12.75">
      <c r="A117" t="s">
        <v>450</v>
      </c>
      <c r="B117">
        <v>26</v>
      </c>
      <c r="C117" t="s">
        <v>337</v>
      </c>
      <c r="D117" t="s">
        <v>34</v>
      </c>
      <c r="E117" t="s">
        <v>323</v>
      </c>
      <c r="F117">
        <v>31</v>
      </c>
      <c r="G117">
        <v>105</v>
      </c>
      <c r="H117">
        <v>91</v>
      </c>
      <c r="I117">
        <v>25</v>
      </c>
      <c r="J117">
        <v>17</v>
      </c>
      <c r="K117">
        <v>7</v>
      </c>
      <c r="L117">
        <v>1</v>
      </c>
      <c r="M117">
        <v>0</v>
      </c>
      <c r="N117">
        <v>11</v>
      </c>
      <c r="O117">
        <v>0</v>
      </c>
      <c r="P117">
        <v>4</v>
      </c>
      <c r="Q117">
        <v>0</v>
      </c>
      <c r="R117">
        <f>SUM(J117*0.47)+(K117*0.85)+(L117*1.02)+(M117*1.4)+(N117*0.33)+(O117*0.33)-((0.287)*(H117-I117))</f>
        <v>-0.3520000000000003</v>
      </c>
      <c r="S117">
        <f t="shared" si="3"/>
        <v>0.88</v>
      </c>
      <c r="T117" s="2">
        <f t="shared" si="4"/>
        <v>0.5279999999999997</v>
      </c>
      <c r="U117" s="2">
        <f t="shared" si="5"/>
        <v>3.2685714285714265</v>
      </c>
    </row>
    <row r="118" spans="1:21" ht="12.75">
      <c r="A118" t="s">
        <v>376</v>
      </c>
      <c r="B118">
        <v>28</v>
      </c>
      <c r="C118" t="s">
        <v>369</v>
      </c>
      <c r="D118" t="s">
        <v>34</v>
      </c>
      <c r="E118" t="s">
        <v>323</v>
      </c>
      <c r="F118">
        <v>9</v>
      </c>
      <c r="G118">
        <v>5</v>
      </c>
      <c r="H118">
        <v>5</v>
      </c>
      <c r="I118">
        <v>2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f>SUM(J118*0.47)+(K118*0.85)+(L118*1.02)+(M118*1.4)+(N118*0.33)+(O118*0.33)-((0.302)*(H118-I118))</f>
        <v>0.4139999999999999</v>
      </c>
      <c r="S118">
        <f t="shared" si="3"/>
        <v>0</v>
      </c>
      <c r="T118" s="2">
        <f t="shared" si="4"/>
        <v>0.4139999999999999</v>
      </c>
      <c r="U118" s="2">
        <f t="shared" si="5"/>
        <v>53.81999999999999</v>
      </c>
    </row>
    <row r="119" spans="1:21" ht="12.75">
      <c r="A119" t="s">
        <v>573</v>
      </c>
      <c r="B119">
        <v>28</v>
      </c>
      <c r="C119" t="s">
        <v>322</v>
      </c>
      <c r="D119" t="s">
        <v>52</v>
      </c>
      <c r="E119" t="s">
        <v>323</v>
      </c>
      <c r="F119">
        <v>109</v>
      </c>
      <c r="G119">
        <v>488</v>
      </c>
      <c r="H119">
        <v>430</v>
      </c>
      <c r="I119">
        <v>135</v>
      </c>
      <c r="J119">
        <v>115</v>
      </c>
      <c r="K119">
        <v>16</v>
      </c>
      <c r="L119">
        <v>3</v>
      </c>
      <c r="M119">
        <v>1</v>
      </c>
      <c r="N119">
        <v>52</v>
      </c>
      <c r="O119">
        <v>2</v>
      </c>
      <c r="P119">
        <v>17</v>
      </c>
      <c r="Q119">
        <v>11</v>
      </c>
      <c r="R119">
        <f>SUM(J119*0.47)+(K119*0.85)+(L119*1.02)+(M119*1.4)+(N119*0.33)+(O119*0.33)-((0.302)*(H119-I119))</f>
        <v>0.8399999999999892</v>
      </c>
      <c r="S119">
        <f t="shared" si="3"/>
        <v>-0.4399999999999995</v>
      </c>
      <c r="T119" s="2">
        <f t="shared" si="4"/>
        <v>0.3999999999999897</v>
      </c>
      <c r="U119" s="2">
        <f t="shared" si="5"/>
        <v>0.5327868852458879</v>
      </c>
    </row>
    <row r="120" spans="1:21" ht="12.75">
      <c r="A120" t="s">
        <v>493</v>
      </c>
      <c r="B120">
        <v>36</v>
      </c>
      <c r="C120" t="s">
        <v>343</v>
      </c>
      <c r="D120" t="s">
        <v>68</v>
      </c>
      <c r="E120" t="s">
        <v>323</v>
      </c>
      <c r="F120">
        <v>70</v>
      </c>
      <c r="G120">
        <v>107</v>
      </c>
      <c r="H120">
        <v>88</v>
      </c>
      <c r="I120">
        <v>21</v>
      </c>
      <c r="J120">
        <v>17</v>
      </c>
      <c r="K120">
        <v>3</v>
      </c>
      <c r="L120">
        <v>0</v>
      </c>
      <c r="M120">
        <v>1</v>
      </c>
      <c r="N120">
        <v>19</v>
      </c>
      <c r="O120">
        <v>0</v>
      </c>
      <c r="P120">
        <v>0</v>
      </c>
      <c r="Q120">
        <v>0</v>
      </c>
      <c r="R120">
        <f>SUM(J120*0.47)+(K120*0.85)+(L120*1.02)+(M120*1.4)+(N120*0.33)+(O120*0.33)-((0.27)*(H120-I120))</f>
        <v>0.120000000000001</v>
      </c>
      <c r="S120">
        <f t="shared" si="3"/>
        <v>0</v>
      </c>
      <c r="T120" s="2">
        <f t="shared" si="4"/>
        <v>0.120000000000001</v>
      </c>
      <c r="U120" s="2">
        <f t="shared" si="5"/>
        <v>0.7289719626168285</v>
      </c>
    </row>
    <row r="121" spans="1:21" ht="12.75">
      <c r="A121" t="s">
        <v>366</v>
      </c>
      <c r="B121">
        <v>24</v>
      </c>
      <c r="C121" t="s">
        <v>362</v>
      </c>
      <c r="D121" t="s">
        <v>34</v>
      </c>
      <c r="E121" t="s">
        <v>323</v>
      </c>
      <c r="F121">
        <v>16</v>
      </c>
      <c r="G121">
        <v>57</v>
      </c>
      <c r="H121">
        <v>54</v>
      </c>
      <c r="I121">
        <v>15</v>
      </c>
      <c r="J121">
        <v>8</v>
      </c>
      <c r="K121">
        <v>5</v>
      </c>
      <c r="L121">
        <v>1</v>
      </c>
      <c r="M121">
        <v>1</v>
      </c>
      <c r="N121">
        <v>2</v>
      </c>
      <c r="O121">
        <v>1</v>
      </c>
      <c r="P121">
        <v>0</v>
      </c>
      <c r="Q121">
        <v>0</v>
      </c>
      <c r="R121">
        <f>SUM(J121*0.47)+(K121*0.85)+(L121*1.02)+(M121*1.4)+(N121*0.33)+(O121*0.33)-((0.29)*(H121-I121))</f>
        <v>0.11000000000000121</v>
      </c>
      <c r="S121">
        <f t="shared" si="3"/>
        <v>0</v>
      </c>
      <c r="T121" s="2">
        <f t="shared" si="4"/>
        <v>0.11000000000000121</v>
      </c>
      <c r="U121" s="2">
        <f t="shared" si="5"/>
        <v>1.2543859649122944</v>
      </c>
    </row>
    <row r="122" spans="1:21" ht="12.75">
      <c r="A122" t="s">
        <v>473</v>
      </c>
      <c r="B122">
        <v>35</v>
      </c>
      <c r="C122" t="s">
        <v>337</v>
      </c>
      <c r="D122" t="s">
        <v>68</v>
      </c>
      <c r="E122" t="s">
        <v>323</v>
      </c>
      <c r="F122">
        <v>7</v>
      </c>
      <c r="G122">
        <v>11</v>
      </c>
      <c r="H122">
        <v>8</v>
      </c>
      <c r="I122">
        <v>2</v>
      </c>
      <c r="J122">
        <v>2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1</v>
      </c>
      <c r="Q122">
        <v>0</v>
      </c>
      <c r="R122">
        <f>SUM(J122*0.47)+(K122*0.85)+(L122*1.02)+(M122*1.4)+(N122*0.33)+(O122*0.33)-((0.287)*(H122-I122))</f>
        <v>-0.12199999999999989</v>
      </c>
      <c r="S122">
        <f t="shared" si="3"/>
        <v>0.22</v>
      </c>
      <c r="T122" s="2">
        <f t="shared" si="4"/>
        <v>0.09800000000000011</v>
      </c>
      <c r="U122" s="2">
        <f t="shared" si="5"/>
        <v>5.790909090909098</v>
      </c>
    </row>
    <row r="123" spans="1:21" ht="12.75">
      <c r="A123" t="s">
        <v>495</v>
      </c>
      <c r="B123">
        <v>34</v>
      </c>
      <c r="C123" t="s">
        <v>341</v>
      </c>
      <c r="D123" t="s">
        <v>55</v>
      </c>
      <c r="E123" t="s">
        <v>323</v>
      </c>
      <c r="F123">
        <v>81</v>
      </c>
      <c r="G123">
        <v>359</v>
      </c>
      <c r="H123">
        <v>297</v>
      </c>
      <c r="I123">
        <v>79</v>
      </c>
      <c r="J123">
        <v>56</v>
      </c>
      <c r="K123">
        <v>16</v>
      </c>
      <c r="L123">
        <v>0</v>
      </c>
      <c r="M123">
        <v>7</v>
      </c>
      <c r="N123">
        <v>61</v>
      </c>
      <c r="O123">
        <v>1</v>
      </c>
      <c r="P123">
        <v>0</v>
      </c>
      <c r="Q123">
        <v>0</v>
      </c>
      <c r="R123">
        <f>SUM(J123*0.47)+(K123*0.85)+(L123*1.02)+(M123*1.4)+(N123*0.33)+(O123*0.33)-((0.322)*(H123-I123))</f>
        <v>-0.016000000000005343</v>
      </c>
      <c r="S123">
        <f t="shared" si="3"/>
        <v>0</v>
      </c>
      <c r="T123" s="2">
        <f t="shared" si="4"/>
        <v>-0.016000000000005343</v>
      </c>
      <c r="U123" s="2">
        <f t="shared" si="5"/>
        <v>-0.028969359331486</v>
      </c>
    </row>
    <row r="124" spans="1:21" ht="12.75">
      <c r="A124" t="s">
        <v>512</v>
      </c>
      <c r="B124">
        <v>29</v>
      </c>
      <c r="C124" t="s">
        <v>335</v>
      </c>
      <c r="D124" t="s">
        <v>68</v>
      </c>
      <c r="E124" t="s">
        <v>323</v>
      </c>
      <c r="F124">
        <v>5</v>
      </c>
      <c r="G124">
        <v>5</v>
      </c>
      <c r="H124">
        <v>4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f>SUM(J124*0.47)+(K124*0.85)+(L124*1.02)+(M124*1.4)+(N124*0.33)+(O124*0.33)-((0.287)*(H124-I124))</f>
        <v>-0.06099999999999994</v>
      </c>
      <c r="S124">
        <f t="shared" si="3"/>
        <v>0</v>
      </c>
      <c r="T124" s="2">
        <f t="shared" si="4"/>
        <v>-0.06099999999999994</v>
      </c>
      <c r="U124" s="2">
        <f t="shared" si="5"/>
        <v>-7.929999999999993</v>
      </c>
    </row>
    <row r="125" spans="1:21" ht="12.75">
      <c r="A125" t="s">
        <v>372</v>
      </c>
      <c r="B125">
        <v>28</v>
      </c>
      <c r="C125" t="s">
        <v>358</v>
      </c>
      <c r="D125" t="s">
        <v>19</v>
      </c>
      <c r="E125" t="s">
        <v>323</v>
      </c>
      <c r="F125">
        <v>41</v>
      </c>
      <c r="G125">
        <v>93</v>
      </c>
      <c r="H125">
        <v>81</v>
      </c>
      <c r="I125">
        <v>21</v>
      </c>
      <c r="J125">
        <v>12</v>
      </c>
      <c r="K125">
        <v>8</v>
      </c>
      <c r="L125">
        <v>0</v>
      </c>
      <c r="M125">
        <v>1</v>
      </c>
      <c r="N125">
        <v>9</v>
      </c>
      <c r="O125">
        <v>3</v>
      </c>
      <c r="P125">
        <v>0</v>
      </c>
      <c r="Q125">
        <v>1</v>
      </c>
      <c r="R125">
        <f>SUM(J125*0.47)+(K125*0.85)+(L125*1.02)+(M125*1.4)+(N125*0.33)+(O125*0.33)-((0.293)*(H125-I125))</f>
        <v>0.21999999999999886</v>
      </c>
      <c r="S125">
        <f t="shared" si="3"/>
        <v>-0.38</v>
      </c>
      <c r="T125" s="2">
        <f t="shared" si="4"/>
        <v>-0.16000000000000114</v>
      </c>
      <c r="U125" s="2">
        <f t="shared" si="5"/>
        <v>-1.1182795698924812</v>
      </c>
    </row>
    <row r="126" spans="1:21" ht="12.75">
      <c r="A126" t="s">
        <v>481</v>
      </c>
      <c r="B126">
        <v>38</v>
      </c>
      <c r="C126" t="s">
        <v>329</v>
      </c>
      <c r="D126" t="s">
        <v>68</v>
      </c>
      <c r="E126" t="s">
        <v>323</v>
      </c>
      <c r="F126">
        <v>3</v>
      </c>
      <c r="G126">
        <v>3</v>
      </c>
      <c r="H126">
        <v>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f>SUM(J126*0.47)+(K126*0.85)+(L126*1.02)+(M126*1.4)+(N126*0.33)+(O126*0.33)-((0.284)*(H126-I126))</f>
        <v>-0.23799999999999993</v>
      </c>
      <c r="S126">
        <f t="shared" si="3"/>
        <v>0</v>
      </c>
      <c r="T126" s="2">
        <f t="shared" si="4"/>
        <v>-0.23799999999999993</v>
      </c>
      <c r="U126" s="2">
        <f t="shared" si="5"/>
        <v>-51.566666666666656</v>
      </c>
    </row>
    <row r="127" spans="1:21" ht="12.75">
      <c r="A127" t="s">
        <v>347</v>
      </c>
      <c r="B127">
        <v>23</v>
      </c>
      <c r="C127" t="s">
        <v>329</v>
      </c>
      <c r="D127" t="s">
        <v>49</v>
      </c>
      <c r="E127" t="s">
        <v>323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f>SUM(J127*0.47)+(K127*0.85)+(L127*1.02)+(M127*1.4)+(N127*0.33)+(O127*0.33)-((0.284)*(H127-I127))</f>
        <v>-0.284</v>
      </c>
      <c r="S127">
        <f t="shared" si="3"/>
        <v>0</v>
      </c>
      <c r="T127" s="2">
        <f t="shared" si="4"/>
        <v>-0.284</v>
      </c>
      <c r="U127" s="2">
        <f t="shared" si="5"/>
        <v>-184.6</v>
      </c>
    </row>
    <row r="128" spans="1:21" ht="12.75">
      <c r="A128" t="s">
        <v>381</v>
      </c>
      <c r="B128">
        <v>26</v>
      </c>
      <c r="C128" t="s">
        <v>362</v>
      </c>
      <c r="D128" t="s">
        <v>68</v>
      </c>
      <c r="E128" t="s">
        <v>323</v>
      </c>
      <c r="F128">
        <v>14</v>
      </c>
      <c r="G128">
        <v>15</v>
      </c>
      <c r="H128">
        <v>14</v>
      </c>
      <c r="I128">
        <v>4</v>
      </c>
      <c r="J128">
        <v>3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f>SUM(J128*0.47)+(K128*0.85)+(L128*1.02)+(M128*1.4)+(N128*0.33)+(O128*0.33)-((0.29)*(H128-I128))</f>
        <v>-0.31000000000000005</v>
      </c>
      <c r="S128">
        <f t="shared" si="3"/>
        <v>0</v>
      </c>
      <c r="T128" s="2">
        <f t="shared" si="4"/>
        <v>-0.31000000000000005</v>
      </c>
      <c r="U128" s="2">
        <f t="shared" si="5"/>
        <v>-13.433333333333335</v>
      </c>
    </row>
    <row r="129" spans="1:21" ht="12.75">
      <c r="A129" t="s">
        <v>377</v>
      </c>
      <c r="B129">
        <v>27</v>
      </c>
      <c r="C129" t="s">
        <v>343</v>
      </c>
      <c r="D129" t="s">
        <v>34</v>
      </c>
      <c r="E129" t="s">
        <v>323</v>
      </c>
      <c r="F129">
        <v>65</v>
      </c>
      <c r="G129">
        <v>164</v>
      </c>
      <c r="H129">
        <v>135</v>
      </c>
      <c r="I129">
        <v>28</v>
      </c>
      <c r="J129">
        <v>17</v>
      </c>
      <c r="K129">
        <v>7</v>
      </c>
      <c r="L129">
        <v>1</v>
      </c>
      <c r="M129">
        <v>3</v>
      </c>
      <c r="N129">
        <v>26</v>
      </c>
      <c r="O129">
        <v>2</v>
      </c>
      <c r="P129">
        <v>0</v>
      </c>
      <c r="Q129">
        <v>0</v>
      </c>
      <c r="R129">
        <f>SUM(J129*0.47)+(K129*0.85)+(L129*1.02)+(M129*1.4)+(N129*0.33)+(O129*0.33)-((0.27)*(H129-I129))</f>
        <v>-0.49000000000000554</v>
      </c>
      <c r="S129">
        <f t="shared" si="3"/>
        <v>0</v>
      </c>
      <c r="T129" s="2">
        <f t="shared" si="4"/>
        <v>-0.49000000000000554</v>
      </c>
      <c r="U129" s="2">
        <f t="shared" si="5"/>
        <v>-1.9420731707317294</v>
      </c>
    </row>
    <row r="130" spans="1:21" ht="12.75">
      <c r="A130" t="s">
        <v>559</v>
      </c>
      <c r="B130">
        <v>32</v>
      </c>
      <c r="C130" t="s">
        <v>337</v>
      </c>
      <c r="D130" t="s">
        <v>68</v>
      </c>
      <c r="E130" t="s">
        <v>323</v>
      </c>
      <c r="F130">
        <v>2</v>
      </c>
      <c r="G130">
        <v>2</v>
      </c>
      <c r="H130">
        <v>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f>SUM(J130*0.47)+(K130*0.85)+(L130*1.02)+(M130*1.4)+(N130*0.33)+(O130*0.33)-((0.287)*(H130-I130))</f>
        <v>-0.574</v>
      </c>
      <c r="S130">
        <f aca="true" t="shared" si="6" ref="S130:S193">SUM(P130*0.22)-(Q130*0.38)</f>
        <v>0</v>
      </c>
      <c r="T130" s="2">
        <f aca="true" t="shared" si="7" ref="T130:T193">SUM(R130+S130)</f>
        <v>-0.574</v>
      </c>
      <c r="U130" s="2">
        <f t="shared" si="5"/>
        <v>-186.54999999999998</v>
      </c>
    </row>
    <row r="131" spans="1:21" ht="12.75">
      <c r="A131" t="s">
        <v>357</v>
      </c>
      <c r="B131">
        <v>25</v>
      </c>
      <c r="C131" t="s">
        <v>358</v>
      </c>
      <c r="D131" t="s">
        <v>34</v>
      </c>
      <c r="E131" t="s">
        <v>323</v>
      </c>
      <c r="F131">
        <v>2</v>
      </c>
      <c r="G131">
        <v>2</v>
      </c>
      <c r="H131">
        <v>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f>SUM(J131*0.47)+(K131*0.85)+(L131*1.02)+(M131*1.4)+(N131*0.33)+(O131*0.33)-((0.293)*(H131-I131))</f>
        <v>-0.586</v>
      </c>
      <c r="S131">
        <f t="shared" si="6"/>
        <v>0</v>
      </c>
      <c r="T131" s="2">
        <f t="shared" si="7"/>
        <v>-0.586</v>
      </c>
      <c r="U131" s="2">
        <f aca="true" t="shared" si="8" ref="U131:U194">SUM((T131/G131)*650)</f>
        <v>-190.45</v>
      </c>
    </row>
    <row r="132" spans="1:21" ht="12.75">
      <c r="A132" t="s">
        <v>410</v>
      </c>
      <c r="B132">
        <v>25</v>
      </c>
      <c r="C132" t="s">
        <v>344</v>
      </c>
      <c r="D132" t="s">
        <v>68</v>
      </c>
      <c r="E132" t="s">
        <v>323</v>
      </c>
      <c r="F132">
        <v>2</v>
      </c>
      <c r="G132">
        <v>2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f>SUM(J132*0.47)+(K132*0.85)+(L132*1.02)+(M132*1.4)+(N132*0.33)+(O132*0.33)-((0.296)*(H132-I132))</f>
        <v>-0.592</v>
      </c>
      <c r="S132">
        <f t="shared" si="6"/>
        <v>0</v>
      </c>
      <c r="T132" s="2">
        <f t="shared" si="7"/>
        <v>-0.592</v>
      </c>
      <c r="U132" s="2">
        <f t="shared" si="8"/>
        <v>-192.39999999999998</v>
      </c>
    </row>
    <row r="133" spans="1:21" ht="12.75">
      <c r="A133" t="s">
        <v>566</v>
      </c>
      <c r="B133">
        <v>32</v>
      </c>
      <c r="C133" t="s">
        <v>337</v>
      </c>
      <c r="D133" t="s">
        <v>22</v>
      </c>
      <c r="E133" t="s">
        <v>323</v>
      </c>
      <c r="F133">
        <v>67</v>
      </c>
      <c r="G133">
        <v>294</v>
      </c>
      <c r="H133">
        <v>245</v>
      </c>
      <c r="I133">
        <v>64</v>
      </c>
      <c r="J133">
        <v>54</v>
      </c>
      <c r="K133">
        <v>6</v>
      </c>
      <c r="L133">
        <v>1</v>
      </c>
      <c r="M133">
        <v>3</v>
      </c>
      <c r="N133">
        <v>40</v>
      </c>
      <c r="O133">
        <v>1</v>
      </c>
      <c r="P133">
        <v>13</v>
      </c>
      <c r="Q133">
        <v>2</v>
      </c>
      <c r="R133">
        <f>SUM(J133*0.47)+(K133*0.85)+(L133*1.02)+(M133*1.4)+(N133*0.33)+(O133*0.33)-((0.287)*(H133-I133))</f>
        <v>-2.7169999999999987</v>
      </c>
      <c r="S133">
        <f t="shared" si="6"/>
        <v>2.0999999999999996</v>
      </c>
      <c r="T133" s="2">
        <f t="shared" si="7"/>
        <v>-0.6169999999999991</v>
      </c>
      <c r="U133" s="2">
        <f t="shared" si="8"/>
        <v>-1.3641156462585013</v>
      </c>
    </row>
    <row r="134" spans="1:21" ht="12.75">
      <c r="A134" t="s">
        <v>570</v>
      </c>
      <c r="B134">
        <v>31</v>
      </c>
      <c r="C134" t="s">
        <v>337</v>
      </c>
      <c r="D134" t="s">
        <v>34</v>
      </c>
      <c r="E134" t="s">
        <v>323</v>
      </c>
      <c r="F134">
        <v>4</v>
      </c>
      <c r="G134">
        <v>5</v>
      </c>
      <c r="H134">
        <v>5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f>SUM(J134*0.47)+(K134*0.85)+(L134*1.02)+(M134*1.4)+(N134*0.33)+(O134*0.33)-((0.287)*(H134-I134))</f>
        <v>-0.6779999999999999</v>
      </c>
      <c r="S134">
        <f t="shared" si="6"/>
        <v>0</v>
      </c>
      <c r="T134" s="2">
        <f t="shared" si="7"/>
        <v>-0.6779999999999999</v>
      </c>
      <c r="U134" s="2">
        <f t="shared" si="8"/>
        <v>-88.14</v>
      </c>
    </row>
    <row r="135" spans="1:21" ht="12.75">
      <c r="A135" t="s">
        <v>606</v>
      </c>
      <c r="B135">
        <v>36</v>
      </c>
      <c r="C135" t="s">
        <v>324</v>
      </c>
      <c r="D135" t="s">
        <v>22</v>
      </c>
      <c r="E135" t="s">
        <v>323</v>
      </c>
      <c r="F135">
        <v>13</v>
      </c>
      <c r="G135">
        <v>36</v>
      </c>
      <c r="H135">
        <v>32</v>
      </c>
      <c r="I135">
        <v>7</v>
      </c>
      <c r="J135">
        <v>2</v>
      </c>
      <c r="K135">
        <v>4</v>
      </c>
      <c r="L135">
        <v>0</v>
      </c>
      <c r="M135">
        <v>1</v>
      </c>
      <c r="N135">
        <v>4</v>
      </c>
      <c r="O135">
        <v>0</v>
      </c>
      <c r="P135">
        <v>0</v>
      </c>
      <c r="Q135">
        <v>1</v>
      </c>
      <c r="R135">
        <f>SUM(J135*0.47)+(K135*0.85)+(L135*1.02)+(M135*1.4)+(N135*0.33)+(O135*0.33)-((0.296)*(H135-I135))</f>
        <v>-0.33999999999999897</v>
      </c>
      <c r="S135">
        <f t="shared" si="6"/>
        <v>-0.38</v>
      </c>
      <c r="T135" s="2">
        <f t="shared" si="7"/>
        <v>-0.719999999999999</v>
      </c>
      <c r="U135" s="2">
        <f t="shared" si="8"/>
        <v>-12.999999999999982</v>
      </c>
    </row>
    <row r="136" spans="1:21" ht="12.75">
      <c r="A136" t="s">
        <v>419</v>
      </c>
      <c r="B136">
        <v>26</v>
      </c>
      <c r="C136" t="s">
        <v>343</v>
      </c>
      <c r="D136" t="s">
        <v>34</v>
      </c>
      <c r="E136" t="s">
        <v>323</v>
      </c>
      <c r="F136">
        <v>31</v>
      </c>
      <c r="G136">
        <v>67</v>
      </c>
      <c r="H136">
        <v>61</v>
      </c>
      <c r="I136">
        <v>15</v>
      </c>
      <c r="J136">
        <v>10</v>
      </c>
      <c r="K136">
        <v>3</v>
      </c>
      <c r="L136">
        <v>0</v>
      </c>
      <c r="M136">
        <v>2</v>
      </c>
      <c r="N136">
        <v>3</v>
      </c>
      <c r="O136">
        <v>2</v>
      </c>
      <c r="P136">
        <v>0</v>
      </c>
      <c r="Q136">
        <v>0</v>
      </c>
      <c r="R136">
        <f>SUM(J136*0.47)+(K136*0.85)+(L136*1.02)+(M136*1.4)+(N136*0.33)+(O136*0.33)-((0.27)*(H136-I136))</f>
        <v>-0.7200000000000024</v>
      </c>
      <c r="S136">
        <f t="shared" si="6"/>
        <v>0</v>
      </c>
      <c r="T136" s="2">
        <f t="shared" si="7"/>
        <v>-0.7200000000000024</v>
      </c>
      <c r="U136" s="2">
        <f t="shared" si="8"/>
        <v>-6.9850746268656945</v>
      </c>
    </row>
    <row r="137" spans="1:21" ht="12.75">
      <c r="A137" t="s">
        <v>382</v>
      </c>
      <c r="B137">
        <v>31</v>
      </c>
      <c r="C137" t="s">
        <v>369</v>
      </c>
      <c r="D137" t="s">
        <v>68</v>
      </c>
      <c r="E137" t="s">
        <v>323</v>
      </c>
      <c r="F137">
        <v>5</v>
      </c>
      <c r="G137">
        <v>5</v>
      </c>
      <c r="H137">
        <v>5</v>
      </c>
      <c r="I137">
        <v>1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f>SUM(J137*0.47)+(K137*0.85)+(L137*1.02)+(M137*1.4)+(N137*0.33)+(O137*0.33)-((0.302)*(H137-I137))</f>
        <v>-0.738</v>
      </c>
      <c r="S137">
        <f t="shared" si="6"/>
        <v>0</v>
      </c>
      <c r="T137" s="2">
        <f t="shared" si="7"/>
        <v>-0.738</v>
      </c>
      <c r="U137" s="2">
        <f t="shared" si="8"/>
        <v>-95.94000000000001</v>
      </c>
    </row>
    <row r="138" spans="1:21" ht="12.75">
      <c r="A138" t="s">
        <v>496</v>
      </c>
      <c r="B138">
        <v>35</v>
      </c>
      <c r="C138" t="s">
        <v>337</v>
      </c>
      <c r="D138" t="s">
        <v>19</v>
      </c>
      <c r="E138" t="s">
        <v>323</v>
      </c>
      <c r="F138">
        <v>20</v>
      </c>
      <c r="G138">
        <v>61</v>
      </c>
      <c r="H138">
        <v>55</v>
      </c>
      <c r="I138">
        <v>15</v>
      </c>
      <c r="J138">
        <v>12</v>
      </c>
      <c r="K138">
        <v>2</v>
      </c>
      <c r="L138">
        <v>0</v>
      </c>
      <c r="M138">
        <v>1</v>
      </c>
      <c r="N138">
        <v>6</v>
      </c>
      <c r="O138">
        <v>0</v>
      </c>
      <c r="P138">
        <v>0</v>
      </c>
      <c r="Q138">
        <v>0</v>
      </c>
      <c r="R138">
        <f>SUM(J138*0.47)+(K138*0.85)+(L138*1.02)+(M138*1.4)+(N138*0.33)+(O138*0.33)-((0.287)*(H138-I138))</f>
        <v>-0.759999999999998</v>
      </c>
      <c r="S138">
        <f t="shared" si="6"/>
        <v>0</v>
      </c>
      <c r="T138" s="2">
        <f t="shared" si="7"/>
        <v>-0.759999999999998</v>
      </c>
      <c r="U138" s="2">
        <f t="shared" si="8"/>
        <v>-8.098360655737684</v>
      </c>
    </row>
    <row r="139" spans="1:21" ht="12.75">
      <c r="A139" t="s">
        <v>350</v>
      </c>
      <c r="B139">
        <v>26</v>
      </c>
      <c r="C139" t="s">
        <v>337</v>
      </c>
      <c r="D139" t="s">
        <v>19</v>
      </c>
      <c r="E139" t="s">
        <v>323</v>
      </c>
      <c r="F139">
        <v>2</v>
      </c>
      <c r="G139">
        <v>8</v>
      </c>
      <c r="H139">
        <v>7</v>
      </c>
      <c r="I139">
        <v>1</v>
      </c>
      <c r="J139">
        <v>1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f>SUM(J139*0.47)+(K139*0.85)+(L139*1.02)+(M139*1.4)+(N139*0.33)+(O139*0.33)-((0.287)*(H139-I139))</f>
        <v>-0.9219999999999999</v>
      </c>
      <c r="S139">
        <f t="shared" si="6"/>
        <v>0</v>
      </c>
      <c r="T139" s="2">
        <f t="shared" si="7"/>
        <v>-0.9219999999999999</v>
      </c>
      <c r="U139" s="2">
        <f t="shared" si="8"/>
        <v>-74.9125</v>
      </c>
    </row>
    <row r="140" spans="1:21" ht="12.75">
      <c r="A140" t="s">
        <v>399</v>
      </c>
      <c r="B140">
        <v>25</v>
      </c>
      <c r="C140" t="s">
        <v>358</v>
      </c>
      <c r="D140" t="s">
        <v>68</v>
      </c>
      <c r="E140" t="s">
        <v>323</v>
      </c>
      <c r="F140">
        <v>21</v>
      </c>
      <c r="G140">
        <v>42</v>
      </c>
      <c r="H140">
        <v>36</v>
      </c>
      <c r="I140">
        <v>8</v>
      </c>
      <c r="J140">
        <v>6</v>
      </c>
      <c r="K140">
        <v>0</v>
      </c>
      <c r="L140">
        <v>0</v>
      </c>
      <c r="M140">
        <v>2</v>
      </c>
      <c r="N140">
        <v>5</v>
      </c>
      <c r="O140">
        <v>0</v>
      </c>
      <c r="P140">
        <v>0</v>
      </c>
      <c r="Q140">
        <v>0</v>
      </c>
      <c r="R140">
        <f>SUM(J140*0.47)+(K140*0.85)+(L140*1.02)+(M140*1.4)+(N140*0.33)+(O140*0.33)-((0.293)*(H140-I140))</f>
        <v>-0.9339999999999993</v>
      </c>
      <c r="S140">
        <f t="shared" si="6"/>
        <v>0</v>
      </c>
      <c r="T140" s="2">
        <f t="shared" si="7"/>
        <v>-0.9339999999999993</v>
      </c>
      <c r="U140" s="2">
        <f t="shared" si="8"/>
        <v>-14.454761904761893</v>
      </c>
    </row>
    <row r="141" spans="1:21" ht="12.75">
      <c r="A141" t="s">
        <v>26</v>
      </c>
      <c r="B141">
        <v>28</v>
      </c>
      <c r="C141" t="s">
        <v>324</v>
      </c>
      <c r="D141" t="s">
        <v>49</v>
      </c>
      <c r="E141" t="s">
        <v>323</v>
      </c>
      <c r="F141">
        <v>16</v>
      </c>
      <c r="G141">
        <v>54</v>
      </c>
      <c r="H141">
        <v>43</v>
      </c>
      <c r="I141">
        <v>9</v>
      </c>
      <c r="J141">
        <v>6</v>
      </c>
      <c r="K141">
        <v>3</v>
      </c>
      <c r="L141">
        <v>0</v>
      </c>
      <c r="M141">
        <v>0</v>
      </c>
      <c r="N141">
        <v>10</v>
      </c>
      <c r="O141">
        <v>0</v>
      </c>
      <c r="P141">
        <v>2</v>
      </c>
      <c r="Q141">
        <v>0</v>
      </c>
      <c r="R141">
        <f>SUM(J141*0.47)+(K141*0.85)+(L141*1.02)+(M141*1.4)+(N141*0.33)+(O141*0.33)-((0.296)*(H141-I141))</f>
        <v>-1.3940000000000001</v>
      </c>
      <c r="S141">
        <f t="shared" si="6"/>
        <v>0.44</v>
      </c>
      <c r="T141" s="2">
        <f t="shared" si="7"/>
        <v>-0.9540000000000002</v>
      </c>
      <c r="U141" s="2">
        <f t="shared" si="8"/>
        <v>-11.483333333333336</v>
      </c>
    </row>
    <row r="142" spans="1:21" ht="12.75">
      <c r="A142" t="s">
        <v>407</v>
      </c>
      <c r="B142">
        <v>25</v>
      </c>
      <c r="C142" t="s">
        <v>358</v>
      </c>
      <c r="D142" t="s">
        <v>52</v>
      </c>
      <c r="E142" t="s">
        <v>323</v>
      </c>
      <c r="F142">
        <v>18</v>
      </c>
      <c r="G142">
        <v>54</v>
      </c>
      <c r="H142">
        <v>47</v>
      </c>
      <c r="I142">
        <v>14</v>
      </c>
      <c r="J142">
        <v>10</v>
      </c>
      <c r="K142">
        <v>4</v>
      </c>
      <c r="L142">
        <v>0</v>
      </c>
      <c r="M142">
        <v>0</v>
      </c>
      <c r="N142">
        <v>2</v>
      </c>
      <c r="O142">
        <v>1</v>
      </c>
      <c r="P142">
        <v>0</v>
      </c>
      <c r="Q142">
        <v>1</v>
      </c>
      <c r="R142">
        <f>SUM(J142*0.47)+(K142*0.85)+(L142*1.02)+(M142*1.4)+(N142*0.33)+(O142*0.33)-((0.293)*(H142-I142))</f>
        <v>-0.5789999999999988</v>
      </c>
      <c r="S142">
        <f t="shared" si="6"/>
        <v>-0.38</v>
      </c>
      <c r="T142" s="2">
        <f t="shared" si="7"/>
        <v>-0.9589999999999989</v>
      </c>
      <c r="U142" s="2">
        <f t="shared" si="8"/>
        <v>-11.543518518518505</v>
      </c>
    </row>
    <row r="143" spans="1:21" ht="12.75">
      <c r="A143" t="s">
        <v>542</v>
      </c>
      <c r="B143">
        <v>33</v>
      </c>
      <c r="C143" t="s">
        <v>335</v>
      </c>
      <c r="D143" t="s">
        <v>19</v>
      </c>
      <c r="E143" t="s">
        <v>323</v>
      </c>
      <c r="F143">
        <v>11</v>
      </c>
      <c r="G143">
        <v>33</v>
      </c>
      <c r="H143">
        <v>30</v>
      </c>
      <c r="I143">
        <v>7</v>
      </c>
      <c r="J143">
        <v>5</v>
      </c>
      <c r="K143">
        <v>1</v>
      </c>
      <c r="L143">
        <v>0</v>
      </c>
      <c r="M143">
        <v>1</v>
      </c>
      <c r="N143">
        <v>2</v>
      </c>
      <c r="O143">
        <v>1</v>
      </c>
      <c r="P143">
        <v>0</v>
      </c>
      <c r="Q143">
        <v>0</v>
      </c>
      <c r="R143">
        <f>SUM(J143*0.47)+(K143*0.85)+(L143*1.02)+(M143*1.4)+(N143*0.33)+(O143*0.33)-((0.287)*(H143-I143))</f>
        <v>-1.0109999999999992</v>
      </c>
      <c r="S143">
        <f t="shared" si="6"/>
        <v>0</v>
      </c>
      <c r="T143" s="2">
        <f t="shared" si="7"/>
        <v>-1.0109999999999992</v>
      </c>
      <c r="U143" s="2">
        <f t="shared" si="8"/>
        <v>-19.91363636363635</v>
      </c>
    </row>
    <row r="144" spans="1:21" ht="12.75">
      <c r="A144" t="s">
        <v>630</v>
      </c>
      <c r="B144">
        <v>28</v>
      </c>
      <c r="C144" t="s">
        <v>345</v>
      </c>
      <c r="D144" t="s">
        <v>34</v>
      </c>
      <c r="E144" t="s">
        <v>323</v>
      </c>
      <c r="F144">
        <v>5</v>
      </c>
      <c r="G144">
        <v>17</v>
      </c>
      <c r="H144">
        <v>16</v>
      </c>
      <c r="I144">
        <v>4</v>
      </c>
      <c r="J144">
        <v>4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1</v>
      </c>
      <c r="Q144">
        <v>0</v>
      </c>
      <c r="R144">
        <f>SUM(J144*0.47)+(K144*0.85)+(L144*1.02)+(M144*1.4)+(N144*0.33)+(O144*0.33)-((0.287)*(H144-I144))</f>
        <v>-1.234</v>
      </c>
      <c r="S144">
        <f t="shared" si="6"/>
        <v>0.22</v>
      </c>
      <c r="T144" s="2">
        <f t="shared" si="7"/>
        <v>-1.014</v>
      </c>
      <c r="U144" s="2">
        <f t="shared" si="8"/>
        <v>-38.77058823529412</v>
      </c>
    </row>
    <row r="145" spans="1:21" ht="12.75">
      <c r="A145" t="s">
        <v>492</v>
      </c>
      <c r="B145">
        <v>36</v>
      </c>
      <c r="C145" t="s">
        <v>335</v>
      </c>
      <c r="D145" t="s">
        <v>19</v>
      </c>
      <c r="E145" t="s">
        <v>323</v>
      </c>
      <c r="F145">
        <v>9</v>
      </c>
      <c r="G145">
        <v>23</v>
      </c>
      <c r="H145">
        <v>21</v>
      </c>
      <c r="I145">
        <v>4</v>
      </c>
      <c r="J145">
        <v>2</v>
      </c>
      <c r="K145">
        <v>1</v>
      </c>
      <c r="L145">
        <v>0</v>
      </c>
      <c r="M145">
        <v>1</v>
      </c>
      <c r="N145">
        <v>2</v>
      </c>
      <c r="O145">
        <v>0</v>
      </c>
      <c r="P145">
        <v>0</v>
      </c>
      <c r="Q145">
        <v>0</v>
      </c>
      <c r="R145">
        <f>SUM(J145*0.47)+(K145*0.85)+(L145*1.02)+(M145*1.4)+(N145*0.33)+(O145*0.33)-((0.287)*(H145-I145))</f>
        <v>-1.0289999999999995</v>
      </c>
      <c r="S145">
        <f t="shared" si="6"/>
        <v>0</v>
      </c>
      <c r="T145" s="2">
        <f t="shared" si="7"/>
        <v>-1.0289999999999995</v>
      </c>
      <c r="U145" s="2">
        <f t="shared" si="8"/>
        <v>-29.08043478260868</v>
      </c>
    </row>
    <row r="146" spans="1:21" ht="12.75">
      <c r="A146" t="s">
        <v>621</v>
      </c>
      <c r="B146">
        <v>36</v>
      </c>
      <c r="C146" t="s">
        <v>330</v>
      </c>
      <c r="D146" t="s">
        <v>22</v>
      </c>
      <c r="E146" t="s">
        <v>323</v>
      </c>
      <c r="F146">
        <v>75</v>
      </c>
      <c r="G146">
        <v>219</v>
      </c>
      <c r="H146">
        <v>198</v>
      </c>
      <c r="I146">
        <v>55</v>
      </c>
      <c r="J146">
        <v>38</v>
      </c>
      <c r="K146">
        <v>13</v>
      </c>
      <c r="L146">
        <v>0</v>
      </c>
      <c r="M146">
        <v>4</v>
      </c>
      <c r="N146">
        <v>18</v>
      </c>
      <c r="O146">
        <v>1</v>
      </c>
      <c r="P146">
        <v>0</v>
      </c>
      <c r="Q146">
        <v>0</v>
      </c>
      <c r="R146">
        <f>SUM(J146*0.47)+(K146*0.85)+(L146*1.02)+(M146*1.4)+(N146*0.33)+(O146*0.33)-((0.293)*(H146-I146))</f>
        <v>-1.1190000000000069</v>
      </c>
      <c r="S146">
        <f t="shared" si="6"/>
        <v>0</v>
      </c>
      <c r="T146" s="2">
        <f t="shared" si="7"/>
        <v>-1.1190000000000069</v>
      </c>
      <c r="U146" s="2">
        <f t="shared" si="8"/>
        <v>-3.3212328767123496</v>
      </c>
    </row>
    <row r="147" spans="1:21" ht="12.75">
      <c r="A147" t="s">
        <v>429</v>
      </c>
      <c r="B147">
        <v>27</v>
      </c>
      <c r="C147" t="s">
        <v>330</v>
      </c>
      <c r="D147" t="s">
        <v>34</v>
      </c>
      <c r="E147" t="s">
        <v>323</v>
      </c>
      <c r="F147">
        <v>13</v>
      </c>
      <c r="G147">
        <v>17</v>
      </c>
      <c r="H147">
        <v>16</v>
      </c>
      <c r="I147">
        <v>3</v>
      </c>
      <c r="J147">
        <v>1</v>
      </c>
      <c r="K147">
        <v>1</v>
      </c>
      <c r="L147">
        <v>0</v>
      </c>
      <c r="M147">
        <v>1</v>
      </c>
      <c r="N147">
        <v>0</v>
      </c>
      <c r="O147">
        <v>1</v>
      </c>
      <c r="P147">
        <v>0</v>
      </c>
      <c r="Q147">
        <v>1</v>
      </c>
      <c r="R147">
        <f>SUM(J147*0.47)+(K147*0.85)+(L147*1.02)+(M147*1.4)+(N147*0.33)+(O147*0.33)-((0.293)*(H147-I147))</f>
        <v>-0.7589999999999999</v>
      </c>
      <c r="S147">
        <f t="shared" si="6"/>
        <v>-0.38</v>
      </c>
      <c r="T147" s="2">
        <f t="shared" si="7"/>
        <v>-1.1389999999999998</v>
      </c>
      <c r="U147" s="2">
        <f t="shared" si="8"/>
        <v>-43.54999999999999</v>
      </c>
    </row>
    <row r="148" spans="1:21" ht="12.75">
      <c r="A148" t="s">
        <v>476</v>
      </c>
      <c r="B148">
        <v>28</v>
      </c>
      <c r="C148" t="s">
        <v>341</v>
      </c>
      <c r="D148" t="s">
        <v>45</v>
      </c>
      <c r="E148" t="s">
        <v>323</v>
      </c>
      <c r="F148">
        <v>117</v>
      </c>
      <c r="G148">
        <v>502</v>
      </c>
      <c r="H148">
        <v>465</v>
      </c>
      <c r="I148">
        <v>141</v>
      </c>
      <c r="J148">
        <v>94</v>
      </c>
      <c r="K148">
        <v>28</v>
      </c>
      <c r="L148">
        <v>3</v>
      </c>
      <c r="M148">
        <v>16</v>
      </c>
      <c r="N148">
        <v>27</v>
      </c>
      <c r="O148">
        <v>3</v>
      </c>
      <c r="P148">
        <v>1</v>
      </c>
      <c r="Q148">
        <v>1</v>
      </c>
      <c r="R148">
        <f>SUM(J148*0.47)+(K148*0.85)+(L148*1.02)+(M148*1.4)+(N148*0.33)+(O148*0.33)-((0.322)*(H148-I148))</f>
        <v>-0.9880000000000138</v>
      </c>
      <c r="S148">
        <f t="shared" si="6"/>
        <v>-0.16</v>
      </c>
      <c r="T148" s="2">
        <f t="shared" si="7"/>
        <v>-1.1480000000000137</v>
      </c>
      <c r="U148" s="2">
        <f t="shared" si="8"/>
        <v>-1.4864541832669498</v>
      </c>
    </row>
    <row r="149" spans="1:21" ht="12.75">
      <c r="A149" t="s">
        <v>346</v>
      </c>
      <c r="B149">
        <v>26</v>
      </c>
      <c r="C149" t="s">
        <v>326</v>
      </c>
      <c r="D149" t="s">
        <v>68</v>
      </c>
      <c r="E149" t="s">
        <v>323</v>
      </c>
      <c r="F149">
        <v>11</v>
      </c>
      <c r="G149">
        <v>13</v>
      </c>
      <c r="H149">
        <v>11</v>
      </c>
      <c r="I149">
        <v>2</v>
      </c>
      <c r="J149">
        <v>2</v>
      </c>
      <c r="K149">
        <v>0</v>
      </c>
      <c r="L149">
        <v>0</v>
      </c>
      <c r="M149">
        <v>0</v>
      </c>
      <c r="N149">
        <v>2</v>
      </c>
      <c r="O149">
        <v>0</v>
      </c>
      <c r="P149">
        <v>0</v>
      </c>
      <c r="Q149">
        <v>0</v>
      </c>
      <c r="R149">
        <f>SUM(J149*0.47)+(K149*0.85)+(L149*1.02)+(M149*1.4)+(N149*0.33)+(O149*0.33)-((0.308)*(H149-I149))</f>
        <v>-1.1719999999999997</v>
      </c>
      <c r="S149">
        <f t="shared" si="6"/>
        <v>0</v>
      </c>
      <c r="T149" s="2">
        <f t="shared" si="7"/>
        <v>-1.1719999999999997</v>
      </c>
      <c r="U149" s="2">
        <f t="shared" si="8"/>
        <v>-58.59999999999998</v>
      </c>
    </row>
    <row r="150" spans="1:21" ht="12.75">
      <c r="A150" t="s">
        <v>601</v>
      </c>
      <c r="B150">
        <v>35</v>
      </c>
      <c r="C150" t="s">
        <v>369</v>
      </c>
      <c r="D150" t="s">
        <v>19</v>
      </c>
      <c r="E150" t="s">
        <v>323</v>
      </c>
      <c r="F150">
        <v>71</v>
      </c>
      <c r="G150">
        <v>225</v>
      </c>
      <c r="H150">
        <v>207</v>
      </c>
      <c r="I150">
        <v>56</v>
      </c>
      <c r="J150">
        <v>33</v>
      </c>
      <c r="K150">
        <v>15</v>
      </c>
      <c r="L150">
        <v>0</v>
      </c>
      <c r="M150">
        <v>8</v>
      </c>
      <c r="N150">
        <v>9</v>
      </c>
      <c r="O150">
        <v>6</v>
      </c>
      <c r="P150">
        <v>0</v>
      </c>
      <c r="Q150">
        <v>0</v>
      </c>
      <c r="R150">
        <f>SUM(J150*0.47)+(K150*0.85)+(L150*1.02)+(M150*1.4)+(N150*0.33)+(O150*0.33)-((0.302)*(H150-I150))</f>
        <v>-1.1920000000000073</v>
      </c>
      <c r="S150">
        <f t="shared" si="6"/>
        <v>0</v>
      </c>
      <c r="T150" s="2">
        <f t="shared" si="7"/>
        <v>-1.1920000000000073</v>
      </c>
      <c r="U150" s="2">
        <f t="shared" si="8"/>
        <v>-3.4435555555555766</v>
      </c>
    </row>
    <row r="151" spans="1:21" ht="12.75">
      <c r="A151" t="s">
        <v>607</v>
      </c>
      <c r="B151">
        <v>33</v>
      </c>
      <c r="C151" t="s">
        <v>322</v>
      </c>
      <c r="D151" t="s">
        <v>68</v>
      </c>
      <c r="E151" t="s">
        <v>323</v>
      </c>
      <c r="F151">
        <v>59</v>
      </c>
      <c r="G151">
        <v>80</v>
      </c>
      <c r="H151">
        <v>68</v>
      </c>
      <c r="I151">
        <v>15</v>
      </c>
      <c r="J151">
        <v>8</v>
      </c>
      <c r="K151">
        <v>5</v>
      </c>
      <c r="L151">
        <v>0</v>
      </c>
      <c r="M151">
        <v>2</v>
      </c>
      <c r="N151">
        <v>12</v>
      </c>
      <c r="O151">
        <v>0</v>
      </c>
      <c r="P151">
        <v>0</v>
      </c>
      <c r="Q151">
        <v>0</v>
      </c>
      <c r="R151">
        <f>SUM(J151*0.47)+(K151*0.85)+(L151*1.02)+(M151*1.4)+(N151*0.33)+(O151*0.33)-((0.302)*(H151-I151))</f>
        <v>-1.2360000000000007</v>
      </c>
      <c r="S151">
        <f t="shared" si="6"/>
        <v>0</v>
      </c>
      <c r="T151" s="2">
        <f t="shared" si="7"/>
        <v>-1.2360000000000007</v>
      </c>
      <c r="U151" s="2">
        <f t="shared" si="8"/>
        <v>-10.042500000000006</v>
      </c>
    </row>
    <row r="152" spans="1:21" ht="12.75">
      <c r="A152" t="s">
        <v>354</v>
      </c>
      <c r="B152">
        <v>25</v>
      </c>
      <c r="C152" t="s">
        <v>341</v>
      </c>
      <c r="D152" t="s">
        <v>68</v>
      </c>
      <c r="E152" t="s">
        <v>323</v>
      </c>
      <c r="F152">
        <v>34</v>
      </c>
      <c r="G152">
        <v>69</v>
      </c>
      <c r="H152">
        <v>63</v>
      </c>
      <c r="I152">
        <v>17</v>
      </c>
      <c r="J152">
        <v>11</v>
      </c>
      <c r="K152">
        <v>4</v>
      </c>
      <c r="L152">
        <v>0</v>
      </c>
      <c r="M152">
        <v>2</v>
      </c>
      <c r="N152">
        <v>6</v>
      </c>
      <c r="O152">
        <v>0</v>
      </c>
      <c r="P152">
        <v>1</v>
      </c>
      <c r="Q152">
        <v>0</v>
      </c>
      <c r="R152">
        <f>SUM(J152*0.47)+(K152*0.85)+(L152*1.02)+(M152*1.4)+(N152*0.33)+(O152*0.33)-((0.322)*(H152-I152))</f>
        <v>-1.4619999999999997</v>
      </c>
      <c r="S152">
        <f t="shared" si="6"/>
        <v>0.22</v>
      </c>
      <c r="T152" s="2">
        <f t="shared" si="7"/>
        <v>-1.2419999999999998</v>
      </c>
      <c r="U152" s="2">
        <f t="shared" si="8"/>
        <v>-11.699999999999998</v>
      </c>
    </row>
    <row r="153" spans="1:21" ht="12.75">
      <c r="A153" t="s">
        <v>215</v>
      </c>
      <c r="B153">
        <v>33</v>
      </c>
      <c r="C153" t="s">
        <v>335</v>
      </c>
      <c r="D153" t="s">
        <v>22</v>
      </c>
      <c r="E153" t="s">
        <v>323</v>
      </c>
      <c r="F153">
        <v>15</v>
      </c>
      <c r="G153">
        <v>15</v>
      </c>
      <c r="H153">
        <v>15</v>
      </c>
      <c r="I153">
        <v>3</v>
      </c>
      <c r="J153">
        <v>2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1</v>
      </c>
      <c r="Q153">
        <v>0</v>
      </c>
      <c r="R153">
        <f>SUM(J153*0.47)+(K153*0.85)+(L153*1.02)+(M153*1.4)+(N153*0.33)+(O153*0.33)-((0.287)*(H153-I153))</f>
        <v>-1.484</v>
      </c>
      <c r="S153">
        <f t="shared" si="6"/>
        <v>0.22</v>
      </c>
      <c r="T153" s="2">
        <f t="shared" si="7"/>
        <v>-1.264</v>
      </c>
      <c r="U153" s="2">
        <f t="shared" si="8"/>
        <v>-54.77333333333333</v>
      </c>
    </row>
    <row r="154" spans="1:21" ht="12.75">
      <c r="A154" t="s">
        <v>599</v>
      </c>
      <c r="B154">
        <v>29</v>
      </c>
      <c r="C154" t="s">
        <v>337</v>
      </c>
      <c r="D154" t="s">
        <v>34</v>
      </c>
      <c r="E154" t="s">
        <v>323</v>
      </c>
      <c r="F154">
        <v>8</v>
      </c>
      <c r="G154">
        <v>15</v>
      </c>
      <c r="H154">
        <v>12</v>
      </c>
      <c r="I154">
        <v>2</v>
      </c>
      <c r="J154">
        <v>2</v>
      </c>
      <c r="K154">
        <v>0</v>
      </c>
      <c r="L154">
        <v>0</v>
      </c>
      <c r="M154">
        <v>0</v>
      </c>
      <c r="N154">
        <v>2</v>
      </c>
      <c r="O154">
        <v>0</v>
      </c>
      <c r="P154">
        <v>0</v>
      </c>
      <c r="Q154">
        <v>0</v>
      </c>
      <c r="R154">
        <f>SUM(J154*0.47)+(K154*0.85)+(L154*1.02)+(M154*1.4)+(N154*0.33)+(O154*0.33)-((0.287)*(H154-I154))</f>
        <v>-1.2699999999999996</v>
      </c>
      <c r="S154">
        <f t="shared" si="6"/>
        <v>0</v>
      </c>
      <c r="T154" s="2">
        <f t="shared" si="7"/>
        <v>-1.2699999999999996</v>
      </c>
      <c r="U154" s="2">
        <f t="shared" si="8"/>
        <v>-55.03333333333332</v>
      </c>
    </row>
    <row r="155" spans="1:21" ht="12.75">
      <c r="A155" t="s">
        <v>352</v>
      </c>
      <c r="B155">
        <v>28</v>
      </c>
      <c r="C155" t="s">
        <v>341</v>
      </c>
      <c r="D155" t="s">
        <v>22</v>
      </c>
      <c r="E155" t="s">
        <v>323</v>
      </c>
      <c r="F155">
        <v>1</v>
      </c>
      <c r="G155">
        <v>4</v>
      </c>
      <c r="H155">
        <v>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f>SUM(J155*0.47)+(K155*0.85)+(L155*1.02)+(M155*1.4)+(N155*0.33)+(O155*0.33)-((0.322)*(H155-I155))</f>
        <v>-1.288</v>
      </c>
      <c r="S155">
        <f t="shared" si="6"/>
        <v>0</v>
      </c>
      <c r="T155" s="2">
        <f t="shared" si="7"/>
        <v>-1.288</v>
      </c>
      <c r="U155" s="2">
        <f t="shared" si="8"/>
        <v>-209.3</v>
      </c>
    </row>
    <row r="156" spans="1:21" ht="12.75">
      <c r="A156" t="s">
        <v>325</v>
      </c>
      <c r="B156">
        <v>20</v>
      </c>
      <c r="C156" t="s">
        <v>326</v>
      </c>
      <c r="D156" t="s">
        <v>28</v>
      </c>
      <c r="E156" t="s">
        <v>323</v>
      </c>
      <c r="F156">
        <v>83</v>
      </c>
      <c r="G156">
        <v>329</v>
      </c>
      <c r="H156">
        <v>277</v>
      </c>
      <c r="I156">
        <v>67</v>
      </c>
      <c r="J156">
        <v>40</v>
      </c>
      <c r="K156">
        <v>12</v>
      </c>
      <c r="L156">
        <v>4</v>
      </c>
      <c r="M156">
        <v>11</v>
      </c>
      <c r="N156">
        <v>45</v>
      </c>
      <c r="O156">
        <v>4</v>
      </c>
      <c r="P156">
        <v>1</v>
      </c>
      <c r="Q156">
        <v>4</v>
      </c>
      <c r="R156">
        <f>SUM(J156*0.47)+(K156*0.85)+(L156*1.02)+(M156*1.4)+(N156*0.33)+(O156*0.33)-((0.308)*(H156-I156))</f>
        <v>-0.030000000000001137</v>
      </c>
      <c r="S156">
        <f t="shared" si="6"/>
        <v>-1.3</v>
      </c>
      <c r="T156" s="2">
        <f t="shared" si="7"/>
        <v>-1.3300000000000012</v>
      </c>
      <c r="U156" s="2">
        <f t="shared" si="8"/>
        <v>-2.6276595744680873</v>
      </c>
    </row>
    <row r="157" spans="1:21" ht="12.75">
      <c r="A157" t="s">
        <v>398</v>
      </c>
      <c r="B157">
        <v>26</v>
      </c>
      <c r="C157" t="s">
        <v>341</v>
      </c>
      <c r="D157" t="s">
        <v>55</v>
      </c>
      <c r="E157" t="s">
        <v>323</v>
      </c>
      <c r="F157">
        <v>8</v>
      </c>
      <c r="G157">
        <v>23</v>
      </c>
      <c r="H157">
        <v>22</v>
      </c>
      <c r="I157">
        <v>4</v>
      </c>
      <c r="J157">
        <v>1</v>
      </c>
      <c r="K157">
        <v>1</v>
      </c>
      <c r="L157">
        <v>0</v>
      </c>
      <c r="M157">
        <v>2</v>
      </c>
      <c r="N157">
        <v>0</v>
      </c>
      <c r="O157">
        <v>1</v>
      </c>
      <c r="P157">
        <v>0</v>
      </c>
      <c r="Q157">
        <v>0</v>
      </c>
      <c r="R157">
        <f>SUM(J157*0.47)+(K157*0.85)+(L157*1.02)+(M157*1.4)+(N157*0.33)+(O157*0.33)-((0.322)*(H157-I157))</f>
        <v>-1.346000000000001</v>
      </c>
      <c r="S157">
        <f t="shared" si="6"/>
        <v>0</v>
      </c>
      <c r="T157" s="2">
        <f t="shared" si="7"/>
        <v>-1.346000000000001</v>
      </c>
      <c r="U157" s="2">
        <f t="shared" si="8"/>
        <v>-38.039130434782635</v>
      </c>
    </row>
    <row r="158" spans="1:21" ht="12.75">
      <c r="A158" t="s">
        <v>612</v>
      </c>
      <c r="B158">
        <v>35</v>
      </c>
      <c r="C158" t="s">
        <v>332</v>
      </c>
      <c r="D158" t="s">
        <v>55</v>
      </c>
      <c r="E158" t="s">
        <v>323</v>
      </c>
      <c r="F158">
        <v>69</v>
      </c>
      <c r="G158">
        <v>180</v>
      </c>
      <c r="H158">
        <v>163</v>
      </c>
      <c r="I158">
        <v>42</v>
      </c>
      <c r="J158">
        <v>27</v>
      </c>
      <c r="K158">
        <v>9</v>
      </c>
      <c r="L158">
        <v>1</v>
      </c>
      <c r="M158">
        <v>5</v>
      </c>
      <c r="N158">
        <v>12</v>
      </c>
      <c r="O158">
        <v>2</v>
      </c>
      <c r="P158">
        <v>0</v>
      </c>
      <c r="Q158">
        <v>1</v>
      </c>
      <c r="R158">
        <f>SUM(J158*0.47)+(K158*0.85)+(L158*1.02)+(M158*1.4)+(N158*0.33)+(O158*0.33)-((0.281)*(H158-I158))</f>
        <v>-1.021000000000008</v>
      </c>
      <c r="S158">
        <f t="shared" si="6"/>
        <v>-0.38</v>
      </c>
      <c r="T158" s="2">
        <f t="shared" si="7"/>
        <v>-1.4010000000000078</v>
      </c>
      <c r="U158" s="2">
        <f t="shared" si="8"/>
        <v>-5.059166666666695</v>
      </c>
    </row>
    <row r="159" spans="1:21" ht="12.75">
      <c r="A159" t="s">
        <v>483</v>
      </c>
      <c r="B159">
        <v>34</v>
      </c>
      <c r="C159" t="s">
        <v>330</v>
      </c>
      <c r="D159" t="s">
        <v>22</v>
      </c>
      <c r="E159" t="s">
        <v>323</v>
      </c>
      <c r="F159">
        <v>6</v>
      </c>
      <c r="G159">
        <v>10</v>
      </c>
      <c r="H159">
        <v>10</v>
      </c>
      <c r="I159">
        <v>2</v>
      </c>
      <c r="J159">
        <v>2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f>SUM(J159*0.47)+(K159*0.85)+(L159*1.02)+(M159*1.4)+(N159*0.33)+(O159*0.33)-((0.293)*(H159-I159))</f>
        <v>-1.404</v>
      </c>
      <c r="S159">
        <f t="shared" si="6"/>
        <v>0</v>
      </c>
      <c r="T159" s="2">
        <f t="shared" si="7"/>
        <v>-1.404</v>
      </c>
      <c r="U159" s="2">
        <f t="shared" si="8"/>
        <v>-91.26</v>
      </c>
    </row>
    <row r="160" spans="1:21" ht="12.75">
      <c r="A160" t="s">
        <v>405</v>
      </c>
      <c r="B160">
        <v>30</v>
      </c>
      <c r="C160" t="s">
        <v>345</v>
      </c>
      <c r="D160" t="s">
        <v>68</v>
      </c>
      <c r="E160" t="s">
        <v>323</v>
      </c>
      <c r="F160">
        <v>13</v>
      </c>
      <c r="G160">
        <v>22</v>
      </c>
      <c r="H160">
        <v>19</v>
      </c>
      <c r="I160">
        <v>3</v>
      </c>
      <c r="J160">
        <v>1</v>
      </c>
      <c r="K160">
        <v>2</v>
      </c>
      <c r="L160">
        <v>0</v>
      </c>
      <c r="M160">
        <v>0</v>
      </c>
      <c r="N160">
        <v>3</v>
      </c>
      <c r="O160">
        <v>0</v>
      </c>
      <c r="P160">
        <v>0</v>
      </c>
      <c r="Q160">
        <v>0</v>
      </c>
      <c r="R160">
        <f>SUM(J160*0.47)+(K160*0.85)+(L160*1.02)+(M160*1.4)+(N160*0.33)+(O160*0.33)-((0.287)*(H160-I160))</f>
        <v>-1.4319999999999995</v>
      </c>
      <c r="S160">
        <f t="shared" si="6"/>
        <v>0</v>
      </c>
      <c r="T160" s="2">
        <f t="shared" si="7"/>
        <v>-1.4319999999999995</v>
      </c>
      <c r="U160" s="2">
        <f t="shared" si="8"/>
        <v>-42.3090909090909</v>
      </c>
    </row>
    <row r="161" spans="1:21" ht="12.75">
      <c r="A161" t="s">
        <v>564</v>
      </c>
      <c r="B161">
        <v>23</v>
      </c>
      <c r="C161" t="s">
        <v>332</v>
      </c>
      <c r="D161" t="s">
        <v>49</v>
      </c>
      <c r="E161" t="s">
        <v>323</v>
      </c>
      <c r="F161">
        <v>97</v>
      </c>
      <c r="G161">
        <v>413</v>
      </c>
      <c r="H161">
        <v>369</v>
      </c>
      <c r="I161">
        <v>95</v>
      </c>
      <c r="J161">
        <v>66</v>
      </c>
      <c r="K161">
        <v>16</v>
      </c>
      <c r="L161">
        <v>1</v>
      </c>
      <c r="M161">
        <v>12</v>
      </c>
      <c r="N161">
        <v>26</v>
      </c>
      <c r="O161">
        <v>10</v>
      </c>
      <c r="P161">
        <v>16</v>
      </c>
      <c r="Q161">
        <v>6</v>
      </c>
      <c r="R161">
        <f>SUM(J161*0.47)+(K161*0.85)+(L161*1.02)+(M161*1.4)+(N161*0.33)+(O161*0.33)-((0.281)*(H161-I161))</f>
        <v>-2.674000000000021</v>
      </c>
      <c r="S161">
        <f t="shared" si="6"/>
        <v>1.2399999999999998</v>
      </c>
      <c r="T161" s="2">
        <f t="shared" si="7"/>
        <v>-1.434000000000021</v>
      </c>
      <c r="U161" s="2">
        <f t="shared" si="8"/>
        <v>-2.256900726392285</v>
      </c>
    </row>
    <row r="162" spans="1:21" ht="12.75">
      <c r="A162" t="s">
        <v>75</v>
      </c>
      <c r="B162">
        <v>24</v>
      </c>
      <c r="C162" t="s">
        <v>339</v>
      </c>
      <c r="D162" t="s">
        <v>34</v>
      </c>
      <c r="E162" t="s">
        <v>323</v>
      </c>
      <c r="F162">
        <v>10</v>
      </c>
      <c r="G162">
        <v>42</v>
      </c>
      <c r="H162">
        <v>36</v>
      </c>
      <c r="I162">
        <v>7</v>
      </c>
      <c r="J162">
        <v>4</v>
      </c>
      <c r="K162">
        <v>2</v>
      </c>
      <c r="L162">
        <v>0</v>
      </c>
      <c r="M162">
        <v>1</v>
      </c>
      <c r="N162">
        <v>6</v>
      </c>
      <c r="O162">
        <v>0</v>
      </c>
      <c r="P162">
        <v>0</v>
      </c>
      <c r="Q162">
        <v>0</v>
      </c>
      <c r="R162">
        <f>SUM(J162*0.47)+(K162*0.85)+(L162*1.02)+(M162*1.4)+(N162*0.33)+(O162*0.33)-((0.29)*(H162-I162))</f>
        <v>-1.4499999999999993</v>
      </c>
      <c r="S162">
        <f t="shared" si="6"/>
        <v>0</v>
      </c>
      <c r="T162" s="2">
        <f t="shared" si="7"/>
        <v>-1.4499999999999993</v>
      </c>
      <c r="U162" s="2">
        <f t="shared" si="8"/>
        <v>-22.44047619047618</v>
      </c>
    </row>
    <row r="163" spans="1:21" ht="12.75">
      <c r="A163" t="s">
        <v>374</v>
      </c>
      <c r="B163">
        <v>32</v>
      </c>
      <c r="C163" t="s">
        <v>324</v>
      </c>
      <c r="D163" t="s">
        <v>68</v>
      </c>
      <c r="E163" t="s">
        <v>323</v>
      </c>
      <c r="F163">
        <v>46</v>
      </c>
      <c r="G163">
        <v>80</v>
      </c>
      <c r="H163">
        <v>66</v>
      </c>
      <c r="I163">
        <v>15</v>
      </c>
      <c r="J163">
        <v>11</v>
      </c>
      <c r="K163">
        <v>3</v>
      </c>
      <c r="L163">
        <v>0</v>
      </c>
      <c r="M163">
        <v>1</v>
      </c>
      <c r="N163">
        <v>12</v>
      </c>
      <c r="O163">
        <v>1</v>
      </c>
      <c r="P163">
        <v>1</v>
      </c>
      <c r="Q163">
        <v>0</v>
      </c>
      <c r="R163">
        <f>SUM(J163*0.47)+(K163*0.85)+(L163*1.02)+(M163*1.4)+(N163*0.33)+(O163*0.33)-((0.296)*(H163-I163))</f>
        <v>-1.6860000000000017</v>
      </c>
      <c r="S163">
        <f t="shared" si="6"/>
        <v>0.22</v>
      </c>
      <c r="T163" s="2">
        <f t="shared" si="7"/>
        <v>-1.4660000000000017</v>
      </c>
      <c r="U163" s="2">
        <f t="shared" si="8"/>
        <v>-11.911250000000015</v>
      </c>
    </row>
    <row r="164" spans="1:21" ht="12.75">
      <c r="A164" t="s">
        <v>100</v>
      </c>
      <c r="B164">
        <v>25</v>
      </c>
      <c r="C164" t="s">
        <v>322</v>
      </c>
      <c r="D164" t="s">
        <v>34</v>
      </c>
      <c r="E164" t="s">
        <v>323</v>
      </c>
      <c r="F164">
        <v>13</v>
      </c>
      <c r="G164">
        <v>44</v>
      </c>
      <c r="H164">
        <v>38</v>
      </c>
      <c r="I164">
        <v>9</v>
      </c>
      <c r="J164">
        <v>7</v>
      </c>
      <c r="K164">
        <v>1</v>
      </c>
      <c r="L164">
        <v>0</v>
      </c>
      <c r="M164">
        <v>1</v>
      </c>
      <c r="N164">
        <v>5</v>
      </c>
      <c r="O164">
        <v>0</v>
      </c>
      <c r="P164">
        <v>2</v>
      </c>
      <c r="Q164">
        <v>1</v>
      </c>
      <c r="R164">
        <f>SUM(J164*0.47)+(K164*0.85)+(L164*1.02)+(M164*1.4)+(N164*0.33)+(O164*0.33)-((0.302)*(H164-I164))</f>
        <v>-1.5679999999999996</v>
      </c>
      <c r="S164">
        <f t="shared" si="6"/>
        <v>0.06</v>
      </c>
      <c r="T164" s="2">
        <f t="shared" si="7"/>
        <v>-1.5079999999999996</v>
      </c>
      <c r="U164" s="2">
        <f t="shared" si="8"/>
        <v>-22.27727272727272</v>
      </c>
    </row>
    <row r="165" spans="1:21" ht="12.75">
      <c r="A165" t="s">
        <v>384</v>
      </c>
      <c r="B165">
        <v>22</v>
      </c>
      <c r="C165" t="s">
        <v>369</v>
      </c>
      <c r="D165" t="s">
        <v>68</v>
      </c>
      <c r="E165" t="s">
        <v>323</v>
      </c>
      <c r="F165">
        <v>6</v>
      </c>
      <c r="G165">
        <v>11</v>
      </c>
      <c r="H165">
        <v>10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f>SUM(J165*0.47)+(K165*0.85)+(L165*1.02)+(M165*1.4)+(N165*0.33)+(O165*0.33)-((0.302)*(H165-I165))</f>
        <v>-1.538</v>
      </c>
      <c r="S165">
        <f t="shared" si="6"/>
        <v>0</v>
      </c>
      <c r="T165" s="2">
        <f t="shared" si="7"/>
        <v>-1.538</v>
      </c>
      <c r="U165" s="2">
        <f t="shared" si="8"/>
        <v>-90.88181818181818</v>
      </c>
    </row>
    <row r="166" spans="1:21" ht="12.75">
      <c r="A166" t="s">
        <v>415</v>
      </c>
      <c r="B166">
        <v>23</v>
      </c>
      <c r="C166" t="s">
        <v>326</v>
      </c>
      <c r="D166" t="s">
        <v>68</v>
      </c>
      <c r="E166" t="s">
        <v>323</v>
      </c>
      <c r="F166">
        <v>8</v>
      </c>
      <c r="G166">
        <v>12</v>
      </c>
      <c r="H166">
        <v>12</v>
      </c>
      <c r="I166">
        <v>2</v>
      </c>
      <c r="J166">
        <v>1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f>SUM(J166*0.47)+(K166*0.85)+(L166*1.02)+(M166*1.4)+(N166*0.33)+(O166*0.33)-((0.308)*(H166-I166))</f>
        <v>-1.7600000000000002</v>
      </c>
      <c r="S166">
        <f t="shared" si="6"/>
        <v>0.22</v>
      </c>
      <c r="T166" s="2">
        <f t="shared" si="7"/>
        <v>-1.5400000000000003</v>
      </c>
      <c r="U166" s="2">
        <f t="shared" si="8"/>
        <v>-83.41666666666669</v>
      </c>
    </row>
    <row r="167" spans="1:21" ht="12.75">
      <c r="A167" t="s">
        <v>383</v>
      </c>
      <c r="B167">
        <v>25</v>
      </c>
      <c r="C167" t="s">
        <v>339</v>
      </c>
      <c r="D167" t="s">
        <v>28</v>
      </c>
      <c r="E167" t="s">
        <v>323</v>
      </c>
      <c r="F167">
        <v>13</v>
      </c>
      <c r="G167">
        <v>46</v>
      </c>
      <c r="H167">
        <v>41</v>
      </c>
      <c r="I167">
        <v>10</v>
      </c>
      <c r="J167">
        <v>6</v>
      </c>
      <c r="K167">
        <v>4</v>
      </c>
      <c r="L167">
        <v>0</v>
      </c>
      <c r="M167">
        <v>0</v>
      </c>
      <c r="N167">
        <v>2</v>
      </c>
      <c r="O167">
        <v>1</v>
      </c>
      <c r="P167">
        <v>1</v>
      </c>
      <c r="Q167">
        <v>0</v>
      </c>
      <c r="R167">
        <f>SUM(J167*0.47)+(K167*0.85)+(L167*1.02)+(M167*1.4)+(N167*0.33)+(O167*0.33)-((0.29)*(H167-I167))</f>
        <v>-1.7800000000000002</v>
      </c>
      <c r="S167">
        <f t="shared" si="6"/>
        <v>0.22</v>
      </c>
      <c r="T167" s="2">
        <f t="shared" si="7"/>
        <v>-1.5600000000000003</v>
      </c>
      <c r="U167" s="2">
        <f t="shared" si="8"/>
        <v>-22.043478260869566</v>
      </c>
    </row>
    <row r="168" spans="1:21" ht="12.75">
      <c r="A168" t="s">
        <v>493</v>
      </c>
      <c r="B168">
        <v>36</v>
      </c>
      <c r="C168" t="s">
        <v>326</v>
      </c>
      <c r="D168" t="s">
        <v>55</v>
      </c>
      <c r="E168" t="s">
        <v>323</v>
      </c>
      <c r="F168">
        <v>16</v>
      </c>
      <c r="G168">
        <v>41</v>
      </c>
      <c r="H168">
        <v>37</v>
      </c>
      <c r="I168">
        <v>8</v>
      </c>
      <c r="J168">
        <v>5</v>
      </c>
      <c r="K168">
        <v>1</v>
      </c>
      <c r="L168">
        <v>0</v>
      </c>
      <c r="M168">
        <v>2</v>
      </c>
      <c r="N168">
        <v>3</v>
      </c>
      <c r="O168">
        <v>1</v>
      </c>
      <c r="P168">
        <v>0</v>
      </c>
      <c r="Q168">
        <v>0</v>
      </c>
      <c r="R168">
        <f>SUM(J168*0.47)+(K168*0.85)+(L168*1.02)+(M168*1.4)+(N168*0.33)+(O168*0.33)-((0.308)*(H168-I168))</f>
        <v>-1.612</v>
      </c>
      <c r="S168">
        <f t="shared" si="6"/>
        <v>0</v>
      </c>
      <c r="T168" s="2">
        <f t="shared" si="7"/>
        <v>-1.612</v>
      </c>
      <c r="U168" s="2">
        <f t="shared" si="8"/>
        <v>-25.55609756097561</v>
      </c>
    </row>
    <row r="169" spans="1:21" ht="12.75">
      <c r="A169" t="s">
        <v>298</v>
      </c>
      <c r="B169">
        <v>32</v>
      </c>
      <c r="C169" t="s">
        <v>339</v>
      </c>
      <c r="D169" t="s">
        <v>68</v>
      </c>
      <c r="E169" t="s">
        <v>323</v>
      </c>
      <c r="F169">
        <v>65</v>
      </c>
      <c r="G169">
        <v>159</v>
      </c>
      <c r="H169">
        <v>145</v>
      </c>
      <c r="I169">
        <v>35</v>
      </c>
      <c r="J169">
        <v>21</v>
      </c>
      <c r="K169">
        <v>7</v>
      </c>
      <c r="L169">
        <v>0</v>
      </c>
      <c r="M169">
        <v>7</v>
      </c>
      <c r="N169">
        <v>13</v>
      </c>
      <c r="O169">
        <v>1</v>
      </c>
      <c r="P169">
        <v>0</v>
      </c>
      <c r="Q169">
        <v>0</v>
      </c>
      <c r="R169">
        <f>SUM(J169*0.47)+(K169*0.85)+(L169*1.02)+(M169*1.4)+(N169*0.33)+(O169*0.33)-((0.29)*(H169-I169))</f>
        <v>-1.6600000000000037</v>
      </c>
      <c r="S169">
        <f t="shared" si="6"/>
        <v>0</v>
      </c>
      <c r="T169" s="2">
        <f t="shared" si="7"/>
        <v>-1.6600000000000037</v>
      </c>
      <c r="U169" s="2">
        <f t="shared" si="8"/>
        <v>-6.786163522012593</v>
      </c>
    </row>
    <row r="170" spans="1:21" ht="12.75">
      <c r="A170" t="s">
        <v>433</v>
      </c>
      <c r="B170">
        <v>36</v>
      </c>
      <c r="C170" t="s">
        <v>322</v>
      </c>
      <c r="D170" t="s">
        <v>19</v>
      </c>
      <c r="E170" t="s">
        <v>323</v>
      </c>
      <c r="F170">
        <v>36</v>
      </c>
      <c r="G170">
        <v>87</v>
      </c>
      <c r="H170">
        <v>81</v>
      </c>
      <c r="I170">
        <v>24</v>
      </c>
      <c r="J170">
        <v>20</v>
      </c>
      <c r="K170">
        <v>2</v>
      </c>
      <c r="L170">
        <v>0</v>
      </c>
      <c r="M170">
        <v>2</v>
      </c>
      <c r="N170">
        <v>5</v>
      </c>
      <c r="O170">
        <v>0</v>
      </c>
      <c r="P170">
        <v>0</v>
      </c>
      <c r="Q170">
        <v>0</v>
      </c>
      <c r="R170">
        <f>SUM(J170*0.47)+(K170*0.85)+(L170*1.02)+(M170*1.4)+(N170*0.33)+(O170*0.33)-((0.302)*(H170-I170))</f>
        <v>-1.6639999999999997</v>
      </c>
      <c r="S170">
        <f t="shared" si="6"/>
        <v>0</v>
      </c>
      <c r="T170" s="2">
        <f t="shared" si="7"/>
        <v>-1.6639999999999997</v>
      </c>
      <c r="U170" s="2">
        <f t="shared" si="8"/>
        <v>-12.432183908045975</v>
      </c>
    </row>
    <row r="171" spans="1:21" ht="12.75">
      <c r="A171" t="s">
        <v>412</v>
      </c>
      <c r="B171">
        <v>26</v>
      </c>
      <c r="C171" t="s">
        <v>345</v>
      </c>
      <c r="D171" t="s">
        <v>68</v>
      </c>
      <c r="E171" t="s">
        <v>323</v>
      </c>
      <c r="F171">
        <v>62</v>
      </c>
      <c r="G171">
        <v>143</v>
      </c>
      <c r="H171">
        <v>122</v>
      </c>
      <c r="I171">
        <v>30</v>
      </c>
      <c r="J171">
        <v>20</v>
      </c>
      <c r="K171">
        <v>7</v>
      </c>
      <c r="L171">
        <v>1</v>
      </c>
      <c r="M171">
        <v>2</v>
      </c>
      <c r="N171">
        <v>15</v>
      </c>
      <c r="O171">
        <v>1</v>
      </c>
      <c r="P171">
        <v>3</v>
      </c>
      <c r="Q171">
        <v>1</v>
      </c>
      <c r="R171">
        <f>SUM(J171*0.47)+(K171*0.85)+(L171*1.02)+(M171*1.4)+(N171*0.33)+(O171*0.33)-((0.287)*(H171-I171))</f>
        <v>-1.9540000000000006</v>
      </c>
      <c r="S171">
        <f t="shared" si="6"/>
        <v>0.28</v>
      </c>
      <c r="T171" s="2">
        <f t="shared" si="7"/>
        <v>-1.6740000000000006</v>
      </c>
      <c r="U171" s="2">
        <f t="shared" si="8"/>
        <v>-7.609090909090912</v>
      </c>
    </row>
    <row r="172" spans="1:21" ht="12.75">
      <c r="A172" t="s">
        <v>333</v>
      </c>
      <c r="B172">
        <v>25</v>
      </c>
      <c r="C172" t="s">
        <v>326</v>
      </c>
      <c r="D172" t="s">
        <v>52</v>
      </c>
      <c r="E172" t="s">
        <v>323</v>
      </c>
      <c r="F172">
        <v>109</v>
      </c>
      <c r="G172">
        <v>472</v>
      </c>
      <c r="H172">
        <v>439</v>
      </c>
      <c r="I172">
        <v>123</v>
      </c>
      <c r="J172">
        <v>72</v>
      </c>
      <c r="K172">
        <v>28</v>
      </c>
      <c r="L172">
        <v>9</v>
      </c>
      <c r="M172">
        <v>14</v>
      </c>
      <c r="N172">
        <v>26</v>
      </c>
      <c r="O172">
        <v>1</v>
      </c>
      <c r="P172">
        <v>3</v>
      </c>
      <c r="Q172">
        <v>1</v>
      </c>
      <c r="R172">
        <f>SUM(J172*0.47)+(K172*0.85)+(L172*1.02)+(M172*1.4)+(N172*0.33)+(O172*0.33)-((0.308)*(H172-I172))</f>
        <v>-1.9980000000000189</v>
      </c>
      <c r="S172">
        <f t="shared" si="6"/>
        <v>0.28</v>
      </c>
      <c r="T172" s="2">
        <f t="shared" si="7"/>
        <v>-1.7180000000000188</v>
      </c>
      <c r="U172" s="2">
        <f t="shared" si="8"/>
        <v>-2.3658898305085008</v>
      </c>
    </row>
    <row r="173" spans="1:21" ht="12.75">
      <c r="A173" t="s">
        <v>380</v>
      </c>
      <c r="B173">
        <v>24</v>
      </c>
      <c r="C173" t="s">
        <v>339</v>
      </c>
      <c r="D173" t="s">
        <v>45</v>
      </c>
      <c r="E173" t="s">
        <v>323</v>
      </c>
      <c r="F173">
        <v>6</v>
      </c>
      <c r="G173">
        <v>23</v>
      </c>
      <c r="H173">
        <v>19</v>
      </c>
      <c r="I173">
        <v>2</v>
      </c>
      <c r="J173">
        <v>1</v>
      </c>
      <c r="K173">
        <v>0</v>
      </c>
      <c r="L173">
        <v>0</v>
      </c>
      <c r="M173">
        <v>1</v>
      </c>
      <c r="N173">
        <v>3</v>
      </c>
      <c r="O173">
        <v>1</v>
      </c>
      <c r="P173">
        <v>0</v>
      </c>
      <c r="Q173">
        <v>0</v>
      </c>
      <c r="R173">
        <f>SUM(J173*0.47)+(K173*0.85)+(L173*1.02)+(M173*1.4)+(N173*0.33)+(O173*0.33)-((0.29)*(H173-I173))</f>
        <v>-1.7399999999999998</v>
      </c>
      <c r="S173">
        <f t="shared" si="6"/>
        <v>0</v>
      </c>
      <c r="T173" s="2">
        <f t="shared" si="7"/>
        <v>-1.7399999999999998</v>
      </c>
      <c r="U173" s="2">
        <f t="shared" si="8"/>
        <v>-49.17391304347825</v>
      </c>
    </row>
    <row r="174" spans="1:21" ht="12.75">
      <c r="A174" t="s">
        <v>627</v>
      </c>
      <c r="B174">
        <v>23</v>
      </c>
      <c r="C174" t="s">
        <v>332</v>
      </c>
      <c r="D174" t="s">
        <v>45</v>
      </c>
      <c r="E174" t="s">
        <v>323</v>
      </c>
      <c r="F174">
        <v>67</v>
      </c>
      <c r="G174">
        <v>289</v>
      </c>
      <c r="H174">
        <v>266</v>
      </c>
      <c r="I174">
        <v>71</v>
      </c>
      <c r="J174">
        <v>49</v>
      </c>
      <c r="K174">
        <v>14</v>
      </c>
      <c r="L174">
        <v>0</v>
      </c>
      <c r="M174">
        <v>8</v>
      </c>
      <c r="N174">
        <v>17</v>
      </c>
      <c r="O174">
        <v>3</v>
      </c>
      <c r="P174">
        <v>1</v>
      </c>
      <c r="Q174">
        <v>0</v>
      </c>
      <c r="R174">
        <f>SUM(J174*0.47)+(K174*0.85)+(L174*1.02)+(M174*1.4)+(N174*0.33)+(O174*0.33)-((0.281)*(H174-I174))</f>
        <v>-2.065000000000012</v>
      </c>
      <c r="S174">
        <f t="shared" si="6"/>
        <v>0.22</v>
      </c>
      <c r="T174" s="2">
        <f t="shared" si="7"/>
        <v>-1.845000000000012</v>
      </c>
      <c r="U174" s="2">
        <f t="shared" si="8"/>
        <v>-4.149653979238781</v>
      </c>
    </row>
    <row r="175" spans="1:21" ht="12.75">
      <c r="A175" t="s">
        <v>349</v>
      </c>
      <c r="B175">
        <v>31</v>
      </c>
      <c r="C175" t="s">
        <v>343</v>
      </c>
      <c r="D175" t="s">
        <v>68</v>
      </c>
      <c r="E175" t="s">
        <v>323</v>
      </c>
      <c r="F175">
        <v>15</v>
      </c>
      <c r="G175">
        <v>18</v>
      </c>
      <c r="H175">
        <v>17</v>
      </c>
      <c r="I175">
        <v>2</v>
      </c>
      <c r="J175">
        <v>1</v>
      </c>
      <c r="K175">
        <v>0</v>
      </c>
      <c r="L175">
        <v>0</v>
      </c>
      <c r="M175">
        <v>1</v>
      </c>
      <c r="N175">
        <v>1</v>
      </c>
      <c r="O175">
        <v>0</v>
      </c>
      <c r="P175">
        <v>0</v>
      </c>
      <c r="Q175">
        <v>0</v>
      </c>
      <c r="R175">
        <f>SUM(J175*0.47)+(K175*0.85)+(L175*1.02)+(M175*1.4)+(N175*0.33)+(O175*0.33)-((0.27)*(H175-I175))</f>
        <v>-1.850000000000001</v>
      </c>
      <c r="S175">
        <f t="shared" si="6"/>
        <v>0</v>
      </c>
      <c r="T175" s="2">
        <f t="shared" si="7"/>
        <v>-1.850000000000001</v>
      </c>
      <c r="U175" s="2">
        <f t="shared" si="8"/>
        <v>-66.80555555555559</v>
      </c>
    </row>
    <row r="176" spans="1:21" ht="12.75">
      <c r="A176" t="s">
        <v>353</v>
      </c>
      <c r="B176">
        <v>32</v>
      </c>
      <c r="C176" t="s">
        <v>337</v>
      </c>
      <c r="D176" t="s">
        <v>68</v>
      </c>
      <c r="E176" t="s">
        <v>323</v>
      </c>
      <c r="F176">
        <v>15</v>
      </c>
      <c r="G176">
        <v>29</v>
      </c>
      <c r="H176">
        <v>29</v>
      </c>
      <c r="I176">
        <v>7</v>
      </c>
      <c r="J176">
        <v>5</v>
      </c>
      <c r="K176">
        <v>1</v>
      </c>
      <c r="L176">
        <v>0</v>
      </c>
      <c r="M176">
        <v>1</v>
      </c>
      <c r="N176">
        <v>0</v>
      </c>
      <c r="O176">
        <v>0</v>
      </c>
      <c r="P176">
        <v>1</v>
      </c>
      <c r="Q176">
        <v>1</v>
      </c>
      <c r="R176">
        <f>SUM(J176*0.47)+(K176*0.85)+(L176*1.02)+(M176*1.4)+(N176*0.33)+(O176*0.33)-((0.287)*(H176-I176))</f>
        <v>-1.7139999999999995</v>
      </c>
      <c r="S176">
        <f t="shared" si="6"/>
        <v>-0.16</v>
      </c>
      <c r="T176" s="2">
        <f t="shared" si="7"/>
        <v>-1.8739999999999994</v>
      </c>
      <c r="U176" s="2">
        <f t="shared" si="8"/>
        <v>-42.003448275862056</v>
      </c>
    </row>
    <row r="177" spans="1:21" ht="12.75">
      <c r="A177" t="s">
        <v>582</v>
      </c>
      <c r="B177">
        <v>25</v>
      </c>
      <c r="C177" t="s">
        <v>345</v>
      </c>
      <c r="D177" t="s">
        <v>19</v>
      </c>
      <c r="E177" t="s">
        <v>323</v>
      </c>
      <c r="F177">
        <v>100</v>
      </c>
      <c r="G177">
        <v>398</v>
      </c>
      <c r="H177">
        <v>365</v>
      </c>
      <c r="I177">
        <v>111</v>
      </c>
      <c r="J177">
        <v>91</v>
      </c>
      <c r="K177">
        <v>15</v>
      </c>
      <c r="L177">
        <v>0</v>
      </c>
      <c r="M177">
        <v>5</v>
      </c>
      <c r="N177">
        <v>27</v>
      </c>
      <c r="O177">
        <v>1</v>
      </c>
      <c r="P177">
        <v>0</v>
      </c>
      <c r="Q177">
        <v>2</v>
      </c>
      <c r="R177">
        <f>SUM(J177*0.47)+(K177*0.85)+(L177*1.02)+(M177*1.4)+(N177*0.33)+(O177*0.33)-((0.287)*(H177-I177))</f>
        <v>-1.1380000000000052</v>
      </c>
      <c r="S177">
        <f t="shared" si="6"/>
        <v>-0.76</v>
      </c>
      <c r="T177" s="2">
        <f t="shared" si="7"/>
        <v>-1.8980000000000052</v>
      </c>
      <c r="U177" s="2">
        <f t="shared" si="8"/>
        <v>-3.0997487437186013</v>
      </c>
    </row>
    <row r="178" spans="1:21" ht="12.75">
      <c r="A178" t="s">
        <v>389</v>
      </c>
      <c r="B178">
        <v>24</v>
      </c>
      <c r="C178" t="s">
        <v>324</v>
      </c>
      <c r="D178" t="s">
        <v>68</v>
      </c>
      <c r="E178" t="s">
        <v>323</v>
      </c>
      <c r="F178">
        <v>11</v>
      </c>
      <c r="G178">
        <v>15</v>
      </c>
      <c r="H178">
        <v>14</v>
      </c>
      <c r="I178">
        <v>2</v>
      </c>
      <c r="J178">
        <v>1</v>
      </c>
      <c r="K178">
        <v>1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f>SUM(J178*0.47)+(K178*0.85)+(L178*1.02)+(M178*1.4)+(N178*0.33)+(O178*0.33)-((0.296)*(H178-I178))</f>
        <v>-1.9019999999999997</v>
      </c>
      <c r="S178">
        <f t="shared" si="6"/>
        <v>0</v>
      </c>
      <c r="T178" s="2">
        <f t="shared" si="7"/>
        <v>-1.9019999999999997</v>
      </c>
      <c r="U178" s="2">
        <f t="shared" si="8"/>
        <v>-82.41999999999997</v>
      </c>
    </row>
    <row r="179" spans="1:21" ht="12.75">
      <c r="A179" t="s">
        <v>561</v>
      </c>
      <c r="B179">
        <v>34</v>
      </c>
      <c r="C179" t="s">
        <v>337</v>
      </c>
      <c r="D179" t="s">
        <v>34</v>
      </c>
      <c r="E179" t="s">
        <v>323</v>
      </c>
      <c r="F179">
        <v>11</v>
      </c>
      <c r="G179">
        <v>41</v>
      </c>
      <c r="H179">
        <v>35</v>
      </c>
      <c r="I179">
        <v>6</v>
      </c>
      <c r="J179">
        <v>4</v>
      </c>
      <c r="K179">
        <v>1</v>
      </c>
      <c r="L179">
        <v>0</v>
      </c>
      <c r="M179">
        <v>1</v>
      </c>
      <c r="N179">
        <v>6</v>
      </c>
      <c r="O179">
        <v>0</v>
      </c>
      <c r="P179">
        <v>1</v>
      </c>
      <c r="Q179">
        <v>0</v>
      </c>
      <c r="R179">
        <f>SUM(J179*0.47)+(K179*0.85)+(L179*1.02)+(M179*1.4)+(N179*0.33)+(O179*0.33)-((0.287)*(H179-I179))</f>
        <v>-2.212999999999999</v>
      </c>
      <c r="S179">
        <f t="shared" si="6"/>
        <v>0.22</v>
      </c>
      <c r="T179" s="2">
        <f t="shared" si="7"/>
        <v>-1.9929999999999992</v>
      </c>
      <c r="U179" s="2">
        <f t="shared" si="8"/>
        <v>-31.59634146341462</v>
      </c>
    </row>
    <row r="180" spans="1:21" ht="12.75">
      <c r="A180" t="s">
        <v>610</v>
      </c>
      <c r="B180">
        <v>27</v>
      </c>
      <c r="C180" t="s">
        <v>335</v>
      </c>
      <c r="D180" t="s">
        <v>34</v>
      </c>
      <c r="E180" t="s">
        <v>323</v>
      </c>
      <c r="F180">
        <v>3</v>
      </c>
      <c r="G180">
        <v>7</v>
      </c>
      <c r="H180">
        <v>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f>SUM(J180*0.47)+(K180*0.85)+(L180*1.02)+(M180*1.4)+(N180*0.33)+(O180*0.33)-((0.287)*(H180-I180))</f>
        <v>-2.009</v>
      </c>
      <c r="S180">
        <f t="shared" si="6"/>
        <v>0</v>
      </c>
      <c r="T180" s="2">
        <f t="shared" si="7"/>
        <v>-2.009</v>
      </c>
      <c r="U180" s="2">
        <f t="shared" si="8"/>
        <v>-186.54999999999998</v>
      </c>
    </row>
    <row r="181" spans="1:21" ht="12.75">
      <c r="A181" t="s">
        <v>415</v>
      </c>
      <c r="B181">
        <v>23</v>
      </c>
      <c r="C181" t="s">
        <v>332</v>
      </c>
      <c r="D181" t="s">
        <v>22</v>
      </c>
      <c r="E181" t="s">
        <v>323</v>
      </c>
      <c r="F181">
        <v>11</v>
      </c>
      <c r="G181">
        <v>47</v>
      </c>
      <c r="H181">
        <v>47</v>
      </c>
      <c r="I181">
        <v>12</v>
      </c>
      <c r="J181">
        <v>8</v>
      </c>
      <c r="K181">
        <v>1</v>
      </c>
      <c r="L181">
        <v>3</v>
      </c>
      <c r="M181">
        <v>0</v>
      </c>
      <c r="N181">
        <v>0</v>
      </c>
      <c r="O181">
        <v>0</v>
      </c>
      <c r="P181">
        <v>2</v>
      </c>
      <c r="Q181">
        <v>1</v>
      </c>
      <c r="R181">
        <f>SUM(J181*0.47)+(K181*0.85)+(L181*1.02)+(M181*1.4)+(N181*0.33)+(O181*0.33)-((0.281)*(H181-I181))</f>
        <v>-2.165000000000001</v>
      </c>
      <c r="S181">
        <f t="shared" si="6"/>
        <v>0.06</v>
      </c>
      <c r="T181" s="2">
        <f t="shared" si="7"/>
        <v>-2.105000000000001</v>
      </c>
      <c r="U181" s="2">
        <f t="shared" si="8"/>
        <v>-29.111702127659587</v>
      </c>
    </row>
    <row r="182" spans="1:21" ht="12.75">
      <c r="A182" t="s">
        <v>490</v>
      </c>
      <c r="B182">
        <v>30</v>
      </c>
      <c r="C182" t="s">
        <v>332</v>
      </c>
      <c r="D182" t="s">
        <v>19</v>
      </c>
      <c r="E182" t="s">
        <v>323</v>
      </c>
      <c r="F182">
        <v>41</v>
      </c>
      <c r="G182">
        <v>112</v>
      </c>
      <c r="H182">
        <v>102</v>
      </c>
      <c r="I182">
        <v>28</v>
      </c>
      <c r="J182">
        <v>21</v>
      </c>
      <c r="K182">
        <v>6</v>
      </c>
      <c r="L182">
        <v>0</v>
      </c>
      <c r="M182">
        <v>1</v>
      </c>
      <c r="N182">
        <v>7</v>
      </c>
      <c r="O182">
        <v>0</v>
      </c>
      <c r="P182">
        <v>0</v>
      </c>
      <c r="Q182">
        <v>0</v>
      </c>
      <c r="R182">
        <f>SUM(J182*0.47)+(K182*0.85)+(L182*1.02)+(M182*1.4)+(N182*0.33)+(O182*0.33)-((0.281)*(H182-I182))</f>
        <v>-2.1140000000000043</v>
      </c>
      <c r="S182">
        <f t="shared" si="6"/>
        <v>0</v>
      </c>
      <c r="T182" s="2">
        <f t="shared" si="7"/>
        <v>-2.1140000000000043</v>
      </c>
      <c r="U182" s="2">
        <f t="shared" si="8"/>
        <v>-12.268750000000024</v>
      </c>
    </row>
    <row r="183" spans="1:21" ht="12.75">
      <c r="A183" t="s">
        <v>577</v>
      </c>
      <c r="B183">
        <v>27</v>
      </c>
      <c r="C183" t="s">
        <v>345</v>
      </c>
      <c r="D183" t="s">
        <v>34</v>
      </c>
      <c r="E183" t="s">
        <v>323</v>
      </c>
      <c r="F183">
        <v>76</v>
      </c>
      <c r="G183">
        <v>257</v>
      </c>
      <c r="H183">
        <v>222</v>
      </c>
      <c r="I183">
        <v>55</v>
      </c>
      <c r="J183">
        <v>41</v>
      </c>
      <c r="K183">
        <v>8</v>
      </c>
      <c r="L183">
        <v>0</v>
      </c>
      <c r="M183">
        <v>6</v>
      </c>
      <c r="N183">
        <v>34</v>
      </c>
      <c r="O183">
        <v>0</v>
      </c>
      <c r="P183">
        <v>2</v>
      </c>
      <c r="Q183">
        <v>1</v>
      </c>
      <c r="R183">
        <f>SUM(J183*0.47)+(K183*0.85)+(L183*1.02)+(M183*1.4)+(N183*0.33)+(O183*0.33)-((0.287)*(H183-I183))</f>
        <v>-2.238999999999997</v>
      </c>
      <c r="S183">
        <f t="shared" si="6"/>
        <v>0.06</v>
      </c>
      <c r="T183" s="2">
        <f t="shared" si="7"/>
        <v>-2.178999999999997</v>
      </c>
      <c r="U183" s="2">
        <f t="shared" si="8"/>
        <v>-5.511089494163417</v>
      </c>
    </row>
    <row r="184" spans="1:21" ht="12.75">
      <c r="A184" t="s">
        <v>529</v>
      </c>
      <c r="B184">
        <v>31</v>
      </c>
      <c r="C184" t="s">
        <v>345</v>
      </c>
      <c r="D184" t="s">
        <v>22</v>
      </c>
      <c r="E184" t="s">
        <v>323</v>
      </c>
      <c r="F184">
        <v>93</v>
      </c>
      <c r="G184">
        <v>313</v>
      </c>
      <c r="H184">
        <v>290</v>
      </c>
      <c r="I184">
        <v>90</v>
      </c>
      <c r="J184">
        <v>75</v>
      </c>
      <c r="K184">
        <v>11</v>
      </c>
      <c r="L184">
        <v>1</v>
      </c>
      <c r="M184">
        <v>3</v>
      </c>
      <c r="N184">
        <v>18</v>
      </c>
      <c r="O184">
        <v>0</v>
      </c>
      <c r="P184">
        <v>1</v>
      </c>
      <c r="Q184">
        <v>2</v>
      </c>
      <c r="R184">
        <f>SUM(J184*0.47)+(K184*0.85)+(L184*1.02)+(M184*1.4)+(N184*0.33)+(O184*0.33)-((0.287)*(H184-I184))</f>
        <v>-1.6399999999999935</v>
      </c>
      <c r="S184">
        <f t="shared" si="6"/>
        <v>-0.54</v>
      </c>
      <c r="T184" s="2">
        <f t="shared" si="7"/>
        <v>-2.1799999999999935</v>
      </c>
      <c r="U184" s="2">
        <f t="shared" si="8"/>
        <v>-4.527156549520753</v>
      </c>
    </row>
    <row r="185" spans="1:21" ht="12.75">
      <c r="A185" t="s">
        <v>530</v>
      </c>
      <c r="B185">
        <v>36</v>
      </c>
      <c r="C185" t="s">
        <v>358</v>
      </c>
      <c r="D185" t="s">
        <v>55</v>
      </c>
      <c r="E185" t="s">
        <v>323</v>
      </c>
      <c r="F185">
        <v>98</v>
      </c>
      <c r="G185">
        <v>325</v>
      </c>
      <c r="H185">
        <v>300</v>
      </c>
      <c r="I185">
        <v>83</v>
      </c>
      <c r="J185">
        <v>57</v>
      </c>
      <c r="K185">
        <v>18</v>
      </c>
      <c r="L185">
        <v>0</v>
      </c>
      <c r="M185">
        <v>8</v>
      </c>
      <c r="N185">
        <v>24</v>
      </c>
      <c r="O185">
        <v>1</v>
      </c>
      <c r="P185">
        <v>1</v>
      </c>
      <c r="Q185">
        <v>1</v>
      </c>
      <c r="R185">
        <f>SUM(J185*0.47)+(K185*0.85)+(L185*1.02)+(M185*1.4)+(N185*0.33)+(O185*0.33)-((0.293)*(H185-I185))</f>
        <v>-2.041000000000004</v>
      </c>
      <c r="S185">
        <f t="shared" si="6"/>
        <v>-0.16</v>
      </c>
      <c r="T185" s="2">
        <f t="shared" si="7"/>
        <v>-2.201000000000004</v>
      </c>
      <c r="U185" s="2">
        <f t="shared" si="8"/>
        <v>-4.402000000000008</v>
      </c>
    </row>
    <row r="186" spans="1:21" ht="12.75">
      <c r="A186" t="s">
        <v>307</v>
      </c>
      <c r="B186">
        <v>25</v>
      </c>
      <c r="C186" t="s">
        <v>362</v>
      </c>
      <c r="D186" t="s">
        <v>55</v>
      </c>
      <c r="E186" t="s">
        <v>323</v>
      </c>
      <c r="F186">
        <v>12</v>
      </c>
      <c r="G186">
        <v>52</v>
      </c>
      <c r="H186">
        <v>44</v>
      </c>
      <c r="I186">
        <v>9</v>
      </c>
      <c r="J186">
        <v>6</v>
      </c>
      <c r="K186">
        <v>2</v>
      </c>
      <c r="L186">
        <v>1</v>
      </c>
      <c r="M186">
        <v>0</v>
      </c>
      <c r="N186">
        <v>4</v>
      </c>
      <c r="O186">
        <v>3</v>
      </c>
      <c r="P186">
        <v>0</v>
      </c>
      <c r="Q186">
        <v>0</v>
      </c>
      <c r="R186">
        <f>SUM(J186*0.47)+(K186*0.85)+(L186*1.02)+(M186*1.4)+(N186*0.33)+(O186*0.33)-((0.29)*(H186-I186))</f>
        <v>-2.299999999999999</v>
      </c>
      <c r="S186">
        <f t="shared" si="6"/>
        <v>0</v>
      </c>
      <c r="T186" s="2">
        <f t="shared" si="7"/>
        <v>-2.299999999999999</v>
      </c>
      <c r="U186" s="2">
        <f t="shared" si="8"/>
        <v>-28.74999999999999</v>
      </c>
    </row>
    <row r="187" spans="1:21" ht="12.75">
      <c r="A187" t="s">
        <v>380</v>
      </c>
      <c r="B187">
        <v>24</v>
      </c>
      <c r="C187" t="s">
        <v>335</v>
      </c>
      <c r="D187" t="s">
        <v>45</v>
      </c>
      <c r="E187" t="s">
        <v>323</v>
      </c>
      <c r="F187">
        <v>27</v>
      </c>
      <c r="G187">
        <v>69</v>
      </c>
      <c r="H187">
        <v>59</v>
      </c>
      <c r="I187">
        <v>12</v>
      </c>
      <c r="J187">
        <v>9</v>
      </c>
      <c r="K187">
        <v>1</v>
      </c>
      <c r="L187">
        <v>0</v>
      </c>
      <c r="M187">
        <v>2</v>
      </c>
      <c r="N187">
        <v>10</v>
      </c>
      <c r="O187">
        <v>0</v>
      </c>
      <c r="P187">
        <v>0</v>
      </c>
      <c r="Q187">
        <v>0</v>
      </c>
      <c r="R187">
        <f>SUM(J187*0.47)+(K187*0.85)+(L187*1.02)+(M187*1.4)+(N187*0.33)+(O187*0.33)-((0.287)*(H187-I187))</f>
        <v>-2.3089999999999993</v>
      </c>
      <c r="S187">
        <f t="shared" si="6"/>
        <v>0</v>
      </c>
      <c r="T187" s="2">
        <f t="shared" si="7"/>
        <v>-2.3089999999999993</v>
      </c>
      <c r="U187" s="2">
        <f t="shared" si="8"/>
        <v>-21.75144927536231</v>
      </c>
    </row>
    <row r="188" spans="1:21" ht="12.75">
      <c r="A188" t="s">
        <v>592</v>
      </c>
      <c r="B188">
        <v>28</v>
      </c>
      <c r="C188" t="s">
        <v>341</v>
      </c>
      <c r="D188" t="s">
        <v>68</v>
      </c>
      <c r="E188" t="s">
        <v>323</v>
      </c>
      <c r="F188">
        <v>15</v>
      </c>
      <c r="G188">
        <v>24</v>
      </c>
      <c r="H188">
        <v>23</v>
      </c>
      <c r="I188">
        <v>5</v>
      </c>
      <c r="J188">
        <v>4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1</v>
      </c>
      <c r="Q188">
        <v>0</v>
      </c>
      <c r="R188">
        <f>SUM(J188*0.47)+(K188*0.85)+(L188*1.02)+(M188*1.4)+(N188*0.33)+(O188*0.33)-((0.322)*(H188-I188))</f>
        <v>-2.5660000000000003</v>
      </c>
      <c r="S188">
        <f t="shared" si="6"/>
        <v>0.22</v>
      </c>
      <c r="T188" s="2">
        <f t="shared" si="7"/>
        <v>-2.346</v>
      </c>
      <c r="U188" s="2">
        <f t="shared" si="8"/>
        <v>-63.5375</v>
      </c>
    </row>
    <row r="189" spans="1:21" ht="12.75">
      <c r="A189" t="s">
        <v>135</v>
      </c>
      <c r="B189">
        <v>35</v>
      </c>
      <c r="C189" t="s">
        <v>362</v>
      </c>
      <c r="D189" t="s">
        <v>68</v>
      </c>
      <c r="E189" t="s">
        <v>323</v>
      </c>
      <c r="F189">
        <v>69</v>
      </c>
      <c r="G189">
        <v>154</v>
      </c>
      <c r="H189">
        <v>135</v>
      </c>
      <c r="I189">
        <v>32</v>
      </c>
      <c r="J189">
        <v>20</v>
      </c>
      <c r="K189">
        <v>9</v>
      </c>
      <c r="L189">
        <v>0</v>
      </c>
      <c r="M189">
        <v>3</v>
      </c>
      <c r="N189">
        <v>19</v>
      </c>
      <c r="O189">
        <v>0</v>
      </c>
      <c r="P189">
        <v>0</v>
      </c>
      <c r="Q189">
        <v>0</v>
      </c>
      <c r="R189">
        <f>SUM(J189*0.47)+(K189*0.85)+(L189*1.02)+(M189*1.4)+(N189*0.33)+(O189*0.33)-((0.29)*(H189-I189))</f>
        <v>-2.3500000000000014</v>
      </c>
      <c r="S189">
        <f t="shared" si="6"/>
        <v>0</v>
      </c>
      <c r="T189" s="2">
        <f t="shared" si="7"/>
        <v>-2.3500000000000014</v>
      </c>
      <c r="U189" s="2">
        <f t="shared" si="8"/>
        <v>-9.918831168831174</v>
      </c>
    </row>
    <row r="190" spans="1:21" ht="12.75">
      <c r="A190" t="s">
        <v>342</v>
      </c>
      <c r="B190">
        <v>24</v>
      </c>
      <c r="C190" t="s">
        <v>343</v>
      </c>
      <c r="D190" t="s">
        <v>19</v>
      </c>
      <c r="E190" t="s">
        <v>323</v>
      </c>
      <c r="F190">
        <v>22</v>
      </c>
      <c r="G190">
        <v>78</v>
      </c>
      <c r="H190">
        <v>72</v>
      </c>
      <c r="I190">
        <v>16</v>
      </c>
      <c r="J190">
        <v>9</v>
      </c>
      <c r="K190">
        <v>4</v>
      </c>
      <c r="L190">
        <v>1</v>
      </c>
      <c r="M190">
        <v>2</v>
      </c>
      <c r="N190">
        <v>3</v>
      </c>
      <c r="O190">
        <v>1</v>
      </c>
      <c r="P190">
        <v>0</v>
      </c>
      <c r="Q190">
        <v>0</v>
      </c>
      <c r="R190">
        <f>SUM(J190*0.47)+(K190*0.85)+(L190*1.02)+(M190*1.4)+(N190*0.33)+(O190*0.33)-((0.27)*(H190-I190))</f>
        <v>-2.3500000000000014</v>
      </c>
      <c r="S190">
        <f t="shared" si="6"/>
        <v>0</v>
      </c>
      <c r="T190" s="2">
        <f t="shared" si="7"/>
        <v>-2.3500000000000014</v>
      </c>
      <c r="U190" s="2">
        <f t="shared" si="8"/>
        <v>-19.583333333333346</v>
      </c>
    </row>
    <row r="191" spans="1:21" ht="12.75">
      <c r="A191" t="s">
        <v>355</v>
      </c>
      <c r="B191">
        <v>22</v>
      </c>
      <c r="C191" t="s">
        <v>337</v>
      </c>
      <c r="D191" t="s">
        <v>34</v>
      </c>
      <c r="E191" t="s">
        <v>323</v>
      </c>
      <c r="F191">
        <v>26</v>
      </c>
      <c r="G191">
        <v>67</v>
      </c>
      <c r="H191">
        <v>62</v>
      </c>
      <c r="I191">
        <v>16</v>
      </c>
      <c r="J191">
        <v>10</v>
      </c>
      <c r="K191">
        <v>6</v>
      </c>
      <c r="L191">
        <v>0</v>
      </c>
      <c r="M191">
        <v>0</v>
      </c>
      <c r="N191">
        <v>3</v>
      </c>
      <c r="O191">
        <v>0</v>
      </c>
      <c r="P191">
        <v>0</v>
      </c>
      <c r="Q191">
        <v>0</v>
      </c>
      <c r="R191">
        <f>SUM(J191*0.47)+(K191*0.85)+(L191*1.02)+(M191*1.4)+(N191*0.33)+(O191*0.33)-((0.287)*(H191-I191))</f>
        <v>-2.411999999999999</v>
      </c>
      <c r="S191">
        <f t="shared" si="6"/>
        <v>0</v>
      </c>
      <c r="T191" s="2">
        <f t="shared" si="7"/>
        <v>-2.411999999999999</v>
      </c>
      <c r="U191" s="2">
        <f t="shared" si="8"/>
        <v>-23.399999999999988</v>
      </c>
    </row>
    <row r="192" spans="1:21" ht="12.75">
      <c r="A192" t="s">
        <v>504</v>
      </c>
      <c r="B192">
        <v>28</v>
      </c>
      <c r="C192" t="s">
        <v>343</v>
      </c>
      <c r="D192" t="s">
        <v>28</v>
      </c>
      <c r="E192" t="s">
        <v>323</v>
      </c>
      <c r="F192">
        <v>8</v>
      </c>
      <c r="G192">
        <v>19</v>
      </c>
      <c r="H192">
        <v>17</v>
      </c>
      <c r="I192">
        <v>2</v>
      </c>
      <c r="J192">
        <v>2</v>
      </c>
      <c r="K192">
        <v>0</v>
      </c>
      <c r="L192">
        <v>0</v>
      </c>
      <c r="M192">
        <v>0</v>
      </c>
      <c r="N192">
        <v>2</v>
      </c>
      <c r="O192">
        <v>0</v>
      </c>
      <c r="P192">
        <v>0</v>
      </c>
      <c r="Q192">
        <v>0</v>
      </c>
      <c r="R192">
        <f>SUM(J192*0.47)+(K192*0.85)+(L192*1.02)+(M192*1.4)+(N192*0.33)+(O192*0.33)-((0.27)*(H192-I192))</f>
        <v>-2.4500000000000006</v>
      </c>
      <c r="S192">
        <f t="shared" si="6"/>
        <v>0</v>
      </c>
      <c r="T192" s="2">
        <f t="shared" si="7"/>
        <v>-2.4500000000000006</v>
      </c>
      <c r="U192" s="2">
        <f t="shared" si="8"/>
        <v>-83.81578947368423</v>
      </c>
    </row>
    <row r="193" spans="1:21" ht="12.75">
      <c r="A193" t="s">
        <v>554</v>
      </c>
      <c r="B193">
        <v>29</v>
      </c>
      <c r="C193" t="s">
        <v>358</v>
      </c>
      <c r="D193" t="s">
        <v>68</v>
      </c>
      <c r="E193" t="s">
        <v>323</v>
      </c>
      <c r="F193">
        <v>5</v>
      </c>
      <c r="G193">
        <v>11</v>
      </c>
      <c r="H193">
        <v>11</v>
      </c>
      <c r="I193">
        <v>1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f>SUM(J193*0.47)+(K193*0.85)+(L193*1.02)+(M193*1.4)+(N193*0.33)+(O193*0.33)-((0.293)*(H193-I193))</f>
        <v>-2.46</v>
      </c>
      <c r="S193">
        <f t="shared" si="6"/>
        <v>0</v>
      </c>
      <c r="T193" s="2">
        <f t="shared" si="7"/>
        <v>-2.46</v>
      </c>
      <c r="U193" s="2">
        <f t="shared" si="8"/>
        <v>-145.36363636363637</v>
      </c>
    </row>
    <row r="194" spans="1:21" ht="12.75">
      <c r="A194" t="s">
        <v>375</v>
      </c>
      <c r="B194">
        <v>25</v>
      </c>
      <c r="C194" t="s">
        <v>343</v>
      </c>
      <c r="D194" t="s">
        <v>68</v>
      </c>
      <c r="E194" t="s">
        <v>323</v>
      </c>
      <c r="F194">
        <v>21</v>
      </c>
      <c r="G194">
        <v>39</v>
      </c>
      <c r="H194">
        <v>34</v>
      </c>
      <c r="I194">
        <v>6</v>
      </c>
      <c r="J194">
        <v>5</v>
      </c>
      <c r="K194">
        <v>1</v>
      </c>
      <c r="L194">
        <v>0</v>
      </c>
      <c r="M194">
        <v>0</v>
      </c>
      <c r="N194">
        <v>4</v>
      </c>
      <c r="O194">
        <v>1</v>
      </c>
      <c r="P194">
        <v>1</v>
      </c>
      <c r="Q194">
        <v>0</v>
      </c>
      <c r="R194">
        <f>SUM(J194*0.47)+(K194*0.85)+(L194*1.02)+(M194*1.4)+(N194*0.33)+(O194*0.33)-((0.27)*(H194-I194))</f>
        <v>-2.710000000000001</v>
      </c>
      <c r="S194">
        <f aca="true" t="shared" si="9" ref="S194:S257">SUM(P194*0.22)-(Q194*0.38)</f>
        <v>0.22</v>
      </c>
      <c r="T194" s="2">
        <f aca="true" t="shared" si="10" ref="T194:T257">SUM(R194+S194)</f>
        <v>-2.4900000000000007</v>
      </c>
      <c r="U194" s="2">
        <f t="shared" si="8"/>
        <v>-41.50000000000001</v>
      </c>
    </row>
    <row r="195" spans="1:21" ht="12.75">
      <c r="A195" t="s">
        <v>411</v>
      </c>
      <c r="B195">
        <v>21</v>
      </c>
      <c r="C195" t="s">
        <v>344</v>
      </c>
      <c r="D195" t="s">
        <v>28</v>
      </c>
      <c r="E195" t="s">
        <v>323</v>
      </c>
      <c r="F195">
        <v>67</v>
      </c>
      <c r="G195">
        <v>281</v>
      </c>
      <c r="H195">
        <v>260</v>
      </c>
      <c r="I195">
        <v>71</v>
      </c>
      <c r="J195">
        <v>48</v>
      </c>
      <c r="K195">
        <v>12</v>
      </c>
      <c r="L195">
        <v>0</v>
      </c>
      <c r="M195">
        <v>11</v>
      </c>
      <c r="N195">
        <v>17</v>
      </c>
      <c r="O195">
        <v>2</v>
      </c>
      <c r="P195">
        <v>2</v>
      </c>
      <c r="Q195">
        <v>4</v>
      </c>
      <c r="R195">
        <f>SUM(J195*0.47)+(K195*0.85)+(L195*1.02)+(M195*1.4)+(N195*0.33)+(O195*0.33)-((0.296)*(H195-I195))</f>
        <v>-1.514000000000003</v>
      </c>
      <c r="S195">
        <f t="shared" si="9"/>
        <v>-1.08</v>
      </c>
      <c r="T195" s="2">
        <f t="shared" si="10"/>
        <v>-2.594000000000003</v>
      </c>
      <c r="U195" s="2">
        <f aca="true" t="shared" si="11" ref="U195:U258">SUM((T195/G195)*650)</f>
        <v>-6.0003558718861285</v>
      </c>
    </row>
    <row r="196" spans="1:21" ht="12.75">
      <c r="A196" t="s">
        <v>183</v>
      </c>
      <c r="B196">
        <v>36</v>
      </c>
      <c r="C196" t="s">
        <v>344</v>
      </c>
      <c r="D196" t="s">
        <v>52</v>
      </c>
      <c r="E196" t="s">
        <v>323</v>
      </c>
      <c r="F196">
        <v>5</v>
      </c>
      <c r="G196">
        <v>11</v>
      </c>
      <c r="H196">
        <v>10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f>SUM(J196*0.47)+(K196*0.85)+(L196*1.02)+(M196*1.4)+(N196*0.33)+(O196*0.33)-((0.296)*(H196-I196))</f>
        <v>-2.63</v>
      </c>
      <c r="S196">
        <f t="shared" si="9"/>
        <v>0</v>
      </c>
      <c r="T196" s="2">
        <f t="shared" si="10"/>
        <v>-2.63</v>
      </c>
      <c r="U196" s="2">
        <f t="shared" si="11"/>
        <v>-155.4090909090909</v>
      </c>
    </row>
    <row r="197" spans="1:21" ht="12.75">
      <c r="A197" t="s">
        <v>393</v>
      </c>
      <c r="B197">
        <v>26</v>
      </c>
      <c r="C197" t="s">
        <v>343</v>
      </c>
      <c r="D197" t="s">
        <v>19</v>
      </c>
      <c r="E197" t="s">
        <v>323</v>
      </c>
      <c r="F197">
        <v>9</v>
      </c>
      <c r="G197">
        <v>18</v>
      </c>
      <c r="H197">
        <v>15</v>
      </c>
      <c r="I197">
        <v>1</v>
      </c>
      <c r="J197">
        <v>1</v>
      </c>
      <c r="K197">
        <v>0</v>
      </c>
      <c r="L197">
        <v>0</v>
      </c>
      <c r="M197">
        <v>0</v>
      </c>
      <c r="N197">
        <v>2</v>
      </c>
      <c r="O197">
        <v>0</v>
      </c>
      <c r="P197">
        <v>0</v>
      </c>
      <c r="Q197">
        <v>0</v>
      </c>
      <c r="R197">
        <f>SUM(J197*0.47)+(K197*0.85)+(L197*1.02)+(M197*1.4)+(N197*0.33)+(O197*0.33)-((0.27)*(H197-I197))</f>
        <v>-2.6500000000000004</v>
      </c>
      <c r="S197">
        <f t="shared" si="9"/>
        <v>0</v>
      </c>
      <c r="T197" s="2">
        <f t="shared" si="10"/>
        <v>-2.6500000000000004</v>
      </c>
      <c r="U197" s="2">
        <f t="shared" si="11"/>
        <v>-95.69444444444447</v>
      </c>
    </row>
    <row r="198" spans="1:21" ht="12.75">
      <c r="A198" t="s">
        <v>478</v>
      </c>
      <c r="B198">
        <v>36</v>
      </c>
      <c r="C198" t="s">
        <v>358</v>
      </c>
      <c r="D198" t="s">
        <v>34</v>
      </c>
      <c r="E198" t="s">
        <v>323</v>
      </c>
      <c r="F198">
        <v>20</v>
      </c>
      <c r="G198">
        <v>48</v>
      </c>
      <c r="H198">
        <v>44</v>
      </c>
      <c r="I198">
        <v>11</v>
      </c>
      <c r="J198">
        <v>9</v>
      </c>
      <c r="K198">
        <v>2</v>
      </c>
      <c r="L198">
        <v>0</v>
      </c>
      <c r="M198">
        <v>0</v>
      </c>
      <c r="N198">
        <v>4</v>
      </c>
      <c r="O198">
        <v>0</v>
      </c>
      <c r="P198">
        <v>2</v>
      </c>
      <c r="Q198">
        <v>2</v>
      </c>
      <c r="R198">
        <f>SUM(J198*0.47)+(K198*0.85)+(L198*1.02)+(M198*1.4)+(N198*0.33)+(O198*0.33)-((0.293)*(H198-I198))</f>
        <v>-2.4189999999999987</v>
      </c>
      <c r="S198">
        <f t="shared" si="9"/>
        <v>-0.32</v>
      </c>
      <c r="T198" s="2">
        <f t="shared" si="10"/>
        <v>-2.7389999999999985</v>
      </c>
      <c r="U198" s="2">
        <f t="shared" si="11"/>
        <v>-37.09062499999998</v>
      </c>
    </row>
    <row r="199" spans="1:21" ht="12.75">
      <c r="A199" t="s">
        <v>514</v>
      </c>
      <c r="B199">
        <v>28</v>
      </c>
      <c r="C199" t="s">
        <v>326</v>
      </c>
      <c r="D199" t="s">
        <v>55</v>
      </c>
      <c r="E199" t="s">
        <v>323</v>
      </c>
      <c r="F199">
        <v>57</v>
      </c>
      <c r="G199">
        <v>194</v>
      </c>
      <c r="H199">
        <v>180</v>
      </c>
      <c r="I199">
        <v>50</v>
      </c>
      <c r="J199">
        <v>33</v>
      </c>
      <c r="K199">
        <v>11</v>
      </c>
      <c r="L199">
        <v>0</v>
      </c>
      <c r="M199">
        <v>6</v>
      </c>
      <c r="N199">
        <v>12</v>
      </c>
      <c r="O199">
        <v>0</v>
      </c>
      <c r="P199">
        <v>0</v>
      </c>
      <c r="Q199">
        <v>0</v>
      </c>
      <c r="R199">
        <f>SUM(J199*0.47)+(K199*0.85)+(L199*1.02)+(M199*1.4)+(N199*0.33)+(O199*0.33)-((0.308)*(H199-I199))</f>
        <v>-2.8200000000000003</v>
      </c>
      <c r="S199">
        <f t="shared" si="9"/>
        <v>0</v>
      </c>
      <c r="T199" s="2">
        <f t="shared" si="10"/>
        <v>-2.8200000000000003</v>
      </c>
      <c r="U199" s="2">
        <f t="shared" si="11"/>
        <v>-9.448453608247425</v>
      </c>
    </row>
    <row r="200" spans="1:21" ht="12.75">
      <c r="A200" t="s">
        <v>563</v>
      </c>
      <c r="B200">
        <v>30</v>
      </c>
      <c r="C200" t="s">
        <v>332</v>
      </c>
      <c r="D200" t="s">
        <v>52</v>
      </c>
      <c r="E200" t="s">
        <v>323</v>
      </c>
      <c r="F200">
        <v>107</v>
      </c>
      <c r="G200">
        <v>480</v>
      </c>
      <c r="H200">
        <v>454</v>
      </c>
      <c r="I200">
        <v>135</v>
      </c>
      <c r="J200">
        <v>100</v>
      </c>
      <c r="K200">
        <v>27</v>
      </c>
      <c r="L200">
        <v>3</v>
      </c>
      <c r="M200">
        <v>5</v>
      </c>
      <c r="N200">
        <v>18</v>
      </c>
      <c r="O200">
        <v>4</v>
      </c>
      <c r="P200">
        <v>3</v>
      </c>
      <c r="Q200">
        <v>3</v>
      </c>
      <c r="R200">
        <f>SUM(J200*0.47)+(K200*0.85)+(L200*1.02)+(M200*1.4)+(N200*0.33)+(O200*0.33)-((0.281)*(H200-I200))</f>
        <v>-2.369000000000014</v>
      </c>
      <c r="S200">
        <f t="shared" si="9"/>
        <v>-0.4800000000000001</v>
      </c>
      <c r="T200" s="2">
        <f t="shared" si="10"/>
        <v>-2.849000000000014</v>
      </c>
      <c r="U200" s="2">
        <f t="shared" si="11"/>
        <v>-3.8580208333333523</v>
      </c>
    </row>
    <row r="201" spans="1:21" ht="12.75">
      <c r="A201" t="s">
        <v>370</v>
      </c>
      <c r="B201">
        <v>27</v>
      </c>
      <c r="C201" t="s">
        <v>362</v>
      </c>
      <c r="D201" t="s">
        <v>28</v>
      </c>
      <c r="E201" t="s">
        <v>323</v>
      </c>
      <c r="F201">
        <v>4</v>
      </c>
      <c r="G201">
        <v>17</v>
      </c>
      <c r="H201">
        <v>17</v>
      </c>
      <c r="I201">
        <v>2</v>
      </c>
      <c r="J201">
        <v>1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f>SUM(J201*0.47)+(K201*0.85)+(L201*1.02)+(M201*1.4)+(N201*0.33)+(O201*0.33)-((0.29)*(H201-I201))</f>
        <v>-2.8599999999999994</v>
      </c>
      <c r="S201">
        <f t="shared" si="9"/>
        <v>0</v>
      </c>
      <c r="T201" s="2">
        <f t="shared" si="10"/>
        <v>-2.8599999999999994</v>
      </c>
      <c r="U201" s="2">
        <f t="shared" si="11"/>
        <v>-109.35294117647058</v>
      </c>
    </row>
    <row r="202" spans="1:21" ht="12.75">
      <c r="A202" t="s">
        <v>506</v>
      </c>
      <c r="B202">
        <v>40</v>
      </c>
      <c r="C202" t="s">
        <v>335</v>
      </c>
      <c r="D202" t="s">
        <v>22</v>
      </c>
      <c r="E202" t="s">
        <v>323</v>
      </c>
      <c r="F202">
        <v>101</v>
      </c>
      <c r="G202">
        <v>397</v>
      </c>
      <c r="H202">
        <v>366</v>
      </c>
      <c r="I202">
        <v>98</v>
      </c>
      <c r="J202">
        <v>65</v>
      </c>
      <c r="K202">
        <v>21</v>
      </c>
      <c r="L202">
        <v>1</v>
      </c>
      <c r="M202">
        <v>11</v>
      </c>
      <c r="N202">
        <v>22</v>
      </c>
      <c r="O202">
        <v>7</v>
      </c>
      <c r="P202">
        <v>0</v>
      </c>
      <c r="Q202">
        <v>1</v>
      </c>
      <c r="R202">
        <f>SUM(J202*0.47)+(K202*0.85)+(L202*1.02)+(M202*1.4)+(N202*0.33)+(O202*0.33)-((0.287)*(H202-I202))</f>
        <v>-2.5259999999999962</v>
      </c>
      <c r="S202">
        <f t="shared" si="9"/>
        <v>-0.38</v>
      </c>
      <c r="T202" s="2">
        <f t="shared" si="10"/>
        <v>-2.905999999999996</v>
      </c>
      <c r="U202" s="2">
        <f t="shared" si="11"/>
        <v>-4.757934508816115</v>
      </c>
    </row>
    <row r="203" spans="1:21" ht="12.75">
      <c r="A203" t="s">
        <v>594</v>
      </c>
      <c r="B203">
        <v>25</v>
      </c>
      <c r="C203" t="s">
        <v>324</v>
      </c>
      <c r="D203" t="s">
        <v>68</v>
      </c>
      <c r="E203" t="s">
        <v>323</v>
      </c>
      <c r="F203">
        <v>20</v>
      </c>
      <c r="G203">
        <v>42</v>
      </c>
      <c r="H203">
        <v>35</v>
      </c>
      <c r="I203">
        <v>7</v>
      </c>
      <c r="J203">
        <v>6</v>
      </c>
      <c r="K203">
        <v>1</v>
      </c>
      <c r="L203">
        <v>0</v>
      </c>
      <c r="M203">
        <v>0</v>
      </c>
      <c r="N203">
        <v>4</v>
      </c>
      <c r="O203">
        <v>1</v>
      </c>
      <c r="P203">
        <v>2</v>
      </c>
      <c r="Q203">
        <v>1</v>
      </c>
      <c r="R203">
        <f>SUM(J203*0.47)+(K203*0.85)+(L203*1.02)+(M203*1.4)+(N203*0.33)+(O203*0.33)-((0.296)*(H203-I203))</f>
        <v>-2.968</v>
      </c>
      <c r="S203">
        <f t="shared" si="9"/>
        <v>0.06</v>
      </c>
      <c r="T203" s="2">
        <f t="shared" si="10"/>
        <v>-2.908</v>
      </c>
      <c r="U203" s="2">
        <f t="shared" si="11"/>
        <v>-45.00476190476191</v>
      </c>
    </row>
    <row r="204" spans="1:21" ht="12.75">
      <c r="A204" t="s">
        <v>356</v>
      </c>
      <c r="B204">
        <v>25</v>
      </c>
      <c r="C204" t="s">
        <v>329</v>
      </c>
      <c r="D204" t="s">
        <v>68</v>
      </c>
      <c r="E204" t="s">
        <v>323</v>
      </c>
      <c r="F204">
        <v>15</v>
      </c>
      <c r="G204">
        <v>17</v>
      </c>
      <c r="H204">
        <v>16</v>
      </c>
      <c r="I204">
        <v>1</v>
      </c>
      <c r="J204">
        <v>0</v>
      </c>
      <c r="K204">
        <v>0</v>
      </c>
      <c r="L204">
        <v>1</v>
      </c>
      <c r="M204">
        <v>0</v>
      </c>
      <c r="N204">
        <v>1</v>
      </c>
      <c r="O204">
        <v>0</v>
      </c>
      <c r="P204">
        <v>0</v>
      </c>
      <c r="Q204">
        <v>0</v>
      </c>
      <c r="R204">
        <f>SUM(J204*0.47)+(K204*0.85)+(L204*1.02)+(M204*1.4)+(N204*0.33)+(O204*0.33)-((0.284)*(H204-I204))</f>
        <v>-2.9099999999999997</v>
      </c>
      <c r="S204">
        <f t="shared" si="9"/>
        <v>0</v>
      </c>
      <c r="T204" s="2">
        <f t="shared" si="10"/>
        <v>-2.9099999999999997</v>
      </c>
      <c r="U204" s="2">
        <f t="shared" si="11"/>
        <v>-111.26470588235293</v>
      </c>
    </row>
    <row r="205" spans="1:21" ht="12.75">
      <c r="A205" t="s">
        <v>296</v>
      </c>
      <c r="B205">
        <v>26</v>
      </c>
      <c r="C205" t="s">
        <v>322</v>
      </c>
      <c r="D205" t="s">
        <v>68</v>
      </c>
      <c r="E205" t="s">
        <v>323</v>
      </c>
      <c r="F205">
        <v>19</v>
      </c>
      <c r="G205">
        <v>42</v>
      </c>
      <c r="H205">
        <v>40</v>
      </c>
      <c r="I205">
        <v>10</v>
      </c>
      <c r="J205">
        <v>8</v>
      </c>
      <c r="K205">
        <v>2</v>
      </c>
      <c r="L205">
        <v>0</v>
      </c>
      <c r="M205">
        <v>0</v>
      </c>
      <c r="N205">
        <v>1</v>
      </c>
      <c r="O205">
        <v>1</v>
      </c>
      <c r="P205">
        <v>0</v>
      </c>
      <c r="Q205">
        <v>0</v>
      </c>
      <c r="R205">
        <f>SUM(J205*0.47)+(K205*0.85)+(L205*1.02)+(M205*1.4)+(N205*0.33)+(O205*0.33)-((0.302)*(H205-I205))</f>
        <v>-2.9400000000000004</v>
      </c>
      <c r="S205">
        <f t="shared" si="9"/>
        <v>0</v>
      </c>
      <c r="T205" s="2">
        <f t="shared" si="10"/>
        <v>-2.9400000000000004</v>
      </c>
      <c r="U205" s="2">
        <f t="shared" si="11"/>
        <v>-45.50000000000001</v>
      </c>
    </row>
    <row r="206" spans="1:21" ht="12.75">
      <c r="A206" t="s">
        <v>446</v>
      </c>
      <c r="B206">
        <v>25</v>
      </c>
      <c r="C206" t="s">
        <v>322</v>
      </c>
      <c r="D206" t="s">
        <v>22</v>
      </c>
      <c r="E206" t="s">
        <v>323</v>
      </c>
      <c r="F206">
        <v>69</v>
      </c>
      <c r="G206">
        <v>172</v>
      </c>
      <c r="H206">
        <v>157</v>
      </c>
      <c r="I206">
        <v>44</v>
      </c>
      <c r="J206">
        <v>33</v>
      </c>
      <c r="K206">
        <v>9</v>
      </c>
      <c r="L206">
        <v>0</v>
      </c>
      <c r="M206">
        <v>2</v>
      </c>
      <c r="N206">
        <v>13</v>
      </c>
      <c r="O206">
        <v>1</v>
      </c>
      <c r="P206">
        <v>4</v>
      </c>
      <c r="Q206">
        <v>1</v>
      </c>
      <c r="R206">
        <f>SUM(J206*0.47)+(K206*0.85)+(L206*1.02)+(M206*1.4)+(N206*0.33)+(O206*0.33)-((0.302)*(H206-I206))</f>
        <v>-3.5459999999999994</v>
      </c>
      <c r="S206">
        <f t="shared" si="9"/>
        <v>0.5</v>
      </c>
      <c r="T206" s="2">
        <f t="shared" si="10"/>
        <v>-3.0459999999999994</v>
      </c>
      <c r="U206" s="2">
        <f t="shared" si="11"/>
        <v>-11.511046511627905</v>
      </c>
    </row>
    <row r="207" spans="1:21" ht="12.75">
      <c r="A207" t="s">
        <v>413</v>
      </c>
      <c r="B207">
        <v>26</v>
      </c>
      <c r="C207" t="s">
        <v>345</v>
      </c>
      <c r="D207" t="s">
        <v>68</v>
      </c>
      <c r="E207" t="s">
        <v>323</v>
      </c>
      <c r="F207">
        <v>11</v>
      </c>
      <c r="G207">
        <v>27</v>
      </c>
      <c r="H207">
        <v>25</v>
      </c>
      <c r="I207">
        <v>5</v>
      </c>
      <c r="J207">
        <v>5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f>SUM(J207*0.47)+(K207*0.85)+(L207*1.02)+(M207*1.4)+(N207*0.33)+(O207*0.33)-((0.287)*(H207-I207))</f>
        <v>-3.0599999999999996</v>
      </c>
      <c r="S207">
        <f t="shared" si="9"/>
        <v>0</v>
      </c>
      <c r="T207" s="2">
        <f t="shared" si="10"/>
        <v>-3.0599999999999996</v>
      </c>
      <c r="U207" s="2">
        <f t="shared" si="11"/>
        <v>-73.66666666666666</v>
      </c>
    </row>
    <row r="208" spans="1:21" ht="12.75">
      <c r="A208" t="s">
        <v>485</v>
      </c>
      <c r="B208">
        <v>32</v>
      </c>
      <c r="C208" t="s">
        <v>344</v>
      </c>
      <c r="D208" t="s">
        <v>49</v>
      </c>
      <c r="E208" t="s">
        <v>323</v>
      </c>
      <c r="F208">
        <v>48</v>
      </c>
      <c r="G208">
        <v>143</v>
      </c>
      <c r="H208">
        <v>131</v>
      </c>
      <c r="I208">
        <v>39</v>
      </c>
      <c r="J208">
        <v>31</v>
      </c>
      <c r="K208">
        <v>8</v>
      </c>
      <c r="L208">
        <v>0</v>
      </c>
      <c r="M208">
        <v>0</v>
      </c>
      <c r="N208">
        <v>8</v>
      </c>
      <c r="O208">
        <v>1</v>
      </c>
      <c r="P208">
        <v>6</v>
      </c>
      <c r="Q208">
        <v>4</v>
      </c>
      <c r="R208">
        <f>SUM(J208*0.47)+(K208*0.85)+(L208*1.02)+(M208*1.4)+(N208*0.33)+(O208*0.33)-((0.296)*(H208-I208))</f>
        <v>-2.892000000000003</v>
      </c>
      <c r="S208">
        <f t="shared" si="9"/>
        <v>-0.19999999999999996</v>
      </c>
      <c r="T208" s="2">
        <f t="shared" si="10"/>
        <v>-3.092000000000003</v>
      </c>
      <c r="U208" s="2">
        <f t="shared" si="11"/>
        <v>-14.054545454545469</v>
      </c>
    </row>
    <row r="209" spans="1:21" ht="12.75">
      <c r="A209" t="s">
        <v>430</v>
      </c>
      <c r="B209">
        <v>32</v>
      </c>
      <c r="C209" t="s">
        <v>362</v>
      </c>
      <c r="D209" t="s">
        <v>49</v>
      </c>
      <c r="E209" t="s">
        <v>323</v>
      </c>
      <c r="F209">
        <v>78</v>
      </c>
      <c r="G209">
        <v>307</v>
      </c>
      <c r="H209">
        <v>284</v>
      </c>
      <c r="I209">
        <v>82</v>
      </c>
      <c r="J209">
        <v>62</v>
      </c>
      <c r="K209">
        <v>13</v>
      </c>
      <c r="L209">
        <v>2</v>
      </c>
      <c r="M209">
        <v>5</v>
      </c>
      <c r="N209">
        <v>21</v>
      </c>
      <c r="O209">
        <v>0</v>
      </c>
      <c r="P209">
        <v>2</v>
      </c>
      <c r="Q209">
        <v>3</v>
      </c>
      <c r="R209">
        <f>SUM(J209*0.47)+(K209*0.85)+(L209*1.02)+(M209*1.4)+(N209*0.33)+(O209*0.33)-((0.29)*(H209-I209))</f>
        <v>-2.4200000000000017</v>
      </c>
      <c r="S209">
        <f t="shared" si="9"/>
        <v>-0.7000000000000002</v>
      </c>
      <c r="T209" s="2">
        <f t="shared" si="10"/>
        <v>-3.120000000000002</v>
      </c>
      <c r="U209" s="2">
        <f t="shared" si="11"/>
        <v>-6.605863192182414</v>
      </c>
    </row>
    <row r="210" spans="1:21" ht="12.75">
      <c r="A210" t="s">
        <v>524</v>
      </c>
      <c r="B210">
        <v>27</v>
      </c>
      <c r="C210" t="s">
        <v>358</v>
      </c>
      <c r="D210" t="s">
        <v>55</v>
      </c>
      <c r="E210" t="s">
        <v>323</v>
      </c>
      <c r="F210">
        <v>36</v>
      </c>
      <c r="G210">
        <v>73</v>
      </c>
      <c r="H210">
        <v>64</v>
      </c>
      <c r="I210">
        <v>14</v>
      </c>
      <c r="J210">
        <v>8</v>
      </c>
      <c r="K210">
        <v>6</v>
      </c>
      <c r="L210">
        <v>0</v>
      </c>
      <c r="M210">
        <v>0</v>
      </c>
      <c r="N210">
        <v>7</v>
      </c>
      <c r="O210">
        <v>2</v>
      </c>
      <c r="P210">
        <v>2</v>
      </c>
      <c r="Q210">
        <v>2</v>
      </c>
      <c r="R210">
        <f>SUM(J210*0.47)+(K210*0.85)+(L210*1.02)+(M210*1.4)+(N210*0.33)+(O210*0.33)-((0.293)*(H210-I210))</f>
        <v>-2.8199999999999985</v>
      </c>
      <c r="S210">
        <f t="shared" si="9"/>
        <v>-0.32</v>
      </c>
      <c r="T210" s="2">
        <f t="shared" si="10"/>
        <v>-3.1399999999999983</v>
      </c>
      <c r="U210" s="2">
        <f t="shared" si="11"/>
        <v>-27.958904109589028</v>
      </c>
    </row>
    <row r="211" spans="1:21" ht="12.75">
      <c r="A211" t="s">
        <v>162</v>
      </c>
      <c r="B211">
        <v>27</v>
      </c>
      <c r="C211" t="s">
        <v>358</v>
      </c>
      <c r="D211" t="s">
        <v>49</v>
      </c>
      <c r="E211" t="s">
        <v>323</v>
      </c>
      <c r="F211">
        <v>10</v>
      </c>
      <c r="G211">
        <v>19</v>
      </c>
      <c r="H211">
        <v>18</v>
      </c>
      <c r="I211">
        <v>1</v>
      </c>
      <c r="J211">
        <v>1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4</v>
      </c>
      <c r="Q211">
        <v>0</v>
      </c>
      <c r="R211">
        <f>SUM(J211*0.47)+(K211*0.85)+(L211*1.02)+(M211*1.4)+(N211*0.33)+(O211*0.33)-((0.293)*(H211-I211))</f>
        <v>-4.181</v>
      </c>
      <c r="S211">
        <f t="shared" si="9"/>
        <v>0.88</v>
      </c>
      <c r="T211" s="2">
        <f t="shared" si="10"/>
        <v>-3.301</v>
      </c>
      <c r="U211" s="2">
        <f t="shared" si="11"/>
        <v>-112.92894736842105</v>
      </c>
    </row>
    <row r="212" spans="1:21" ht="12.75">
      <c r="A212" t="s">
        <v>408</v>
      </c>
      <c r="B212">
        <v>24</v>
      </c>
      <c r="C212" t="s">
        <v>362</v>
      </c>
      <c r="D212" t="s">
        <v>49</v>
      </c>
      <c r="E212" t="s">
        <v>323</v>
      </c>
      <c r="F212">
        <v>104</v>
      </c>
      <c r="G212">
        <v>409</v>
      </c>
      <c r="H212">
        <v>343</v>
      </c>
      <c r="I212">
        <v>90</v>
      </c>
      <c r="J212">
        <v>75</v>
      </c>
      <c r="K212">
        <v>10</v>
      </c>
      <c r="L212">
        <v>4</v>
      </c>
      <c r="M212">
        <v>1</v>
      </c>
      <c r="N212">
        <v>57</v>
      </c>
      <c r="O212">
        <v>4</v>
      </c>
      <c r="P212">
        <v>10</v>
      </c>
      <c r="Q212">
        <v>4</v>
      </c>
      <c r="R212">
        <f>SUM(J212*0.47)+(K212*0.85)+(L212*1.02)+(M212*1.4)+(N212*0.33)+(O212*0.33)-((0.29)*(H212-I212))</f>
        <v>-4.010000000000005</v>
      </c>
      <c r="S212">
        <f t="shared" si="9"/>
        <v>0.6800000000000002</v>
      </c>
      <c r="T212" s="2">
        <f t="shared" si="10"/>
        <v>-3.330000000000005</v>
      </c>
      <c r="U212" s="2">
        <f t="shared" si="11"/>
        <v>-5.292176039119813</v>
      </c>
    </row>
    <row r="213" spans="1:21" ht="12.75">
      <c r="A213" t="s">
        <v>509</v>
      </c>
      <c r="B213">
        <v>29</v>
      </c>
      <c r="C213" t="s">
        <v>341</v>
      </c>
      <c r="D213" t="s">
        <v>52</v>
      </c>
      <c r="E213" t="s">
        <v>323</v>
      </c>
      <c r="F213">
        <v>69</v>
      </c>
      <c r="G213">
        <v>259</v>
      </c>
      <c r="H213">
        <v>243</v>
      </c>
      <c r="I213">
        <v>72</v>
      </c>
      <c r="J213">
        <v>44</v>
      </c>
      <c r="K213">
        <v>19</v>
      </c>
      <c r="L213">
        <v>4</v>
      </c>
      <c r="M213">
        <v>5</v>
      </c>
      <c r="N213">
        <v>12</v>
      </c>
      <c r="O213">
        <v>0</v>
      </c>
      <c r="P213">
        <v>6</v>
      </c>
      <c r="Q213">
        <v>4</v>
      </c>
      <c r="R213">
        <f>SUM(J213*0.47)+(K213*0.85)+(L213*1.02)+(M213*1.4)+(N213*0.33)+(O213*0.33)-((0.322)*(H213-I213))</f>
        <v>-3.1920000000000073</v>
      </c>
      <c r="S213">
        <f t="shared" si="9"/>
        <v>-0.19999999999999996</v>
      </c>
      <c r="T213" s="2">
        <f t="shared" si="10"/>
        <v>-3.3920000000000075</v>
      </c>
      <c r="U213" s="2">
        <f t="shared" si="11"/>
        <v>-8.512741312741332</v>
      </c>
    </row>
    <row r="214" spans="1:21" ht="12.75">
      <c r="A214" t="s">
        <v>448</v>
      </c>
      <c r="B214">
        <v>27</v>
      </c>
      <c r="C214" t="s">
        <v>339</v>
      </c>
      <c r="D214" t="s">
        <v>45</v>
      </c>
      <c r="E214" t="s">
        <v>323</v>
      </c>
      <c r="F214">
        <v>107</v>
      </c>
      <c r="G214">
        <v>363</v>
      </c>
      <c r="H214">
        <v>314</v>
      </c>
      <c r="I214">
        <v>76</v>
      </c>
      <c r="J214">
        <v>49</v>
      </c>
      <c r="K214">
        <v>15</v>
      </c>
      <c r="L214">
        <v>0</v>
      </c>
      <c r="M214">
        <v>12</v>
      </c>
      <c r="N214">
        <v>38</v>
      </c>
      <c r="O214">
        <v>2</v>
      </c>
      <c r="P214">
        <v>1</v>
      </c>
      <c r="Q214">
        <v>1</v>
      </c>
      <c r="R214">
        <f>SUM(J214*0.47)+(K214*0.85)+(L214*1.02)+(M214*1.4)+(N214*0.33)+(O214*0.33)-((0.29)*(H214-I214))</f>
        <v>-3.239999999999995</v>
      </c>
      <c r="S214">
        <f t="shared" si="9"/>
        <v>-0.16</v>
      </c>
      <c r="T214" s="2">
        <f t="shared" si="10"/>
        <v>-3.399999999999995</v>
      </c>
      <c r="U214" s="2">
        <f t="shared" si="11"/>
        <v>-6.088154269972443</v>
      </c>
    </row>
    <row r="215" spans="1:21" ht="12.75">
      <c r="A215" t="s">
        <v>447</v>
      </c>
      <c r="B215">
        <v>27</v>
      </c>
      <c r="C215" t="s">
        <v>341</v>
      </c>
      <c r="D215" t="s">
        <v>22</v>
      </c>
      <c r="E215" t="s">
        <v>323</v>
      </c>
      <c r="F215">
        <v>83</v>
      </c>
      <c r="G215">
        <v>275</v>
      </c>
      <c r="H215">
        <v>250</v>
      </c>
      <c r="I215">
        <v>67</v>
      </c>
      <c r="J215">
        <v>37</v>
      </c>
      <c r="K215">
        <v>20</v>
      </c>
      <c r="L215">
        <v>1</v>
      </c>
      <c r="M215">
        <v>9</v>
      </c>
      <c r="N215">
        <v>19</v>
      </c>
      <c r="O215">
        <v>1</v>
      </c>
      <c r="P215">
        <v>4</v>
      </c>
      <c r="Q215">
        <v>0</v>
      </c>
      <c r="R215">
        <f>SUM(J215*0.47)+(K215*0.85)+(L215*1.02)+(M215*1.4)+(N215*0.33)+(O215*0.33)-((0.322)*(H215-I215))</f>
        <v>-4.315999999999995</v>
      </c>
      <c r="S215">
        <f t="shared" si="9"/>
        <v>0.88</v>
      </c>
      <c r="T215" s="2">
        <f t="shared" si="10"/>
        <v>-3.4359999999999955</v>
      </c>
      <c r="U215" s="2">
        <f t="shared" si="11"/>
        <v>-8.121454545454535</v>
      </c>
    </row>
    <row r="216" spans="1:21" ht="12.75">
      <c r="A216" t="s">
        <v>387</v>
      </c>
      <c r="B216">
        <v>24</v>
      </c>
      <c r="C216" t="s">
        <v>362</v>
      </c>
      <c r="D216" t="s">
        <v>52</v>
      </c>
      <c r="E216" t="s">
        <v>323</v>
      </c>
      <c r="F216">
        <v>16</v>
      </c>
      <c r="G216">
        <v>56</v>
      </c>
      <c r="H216">
        <v>53</v>
      </c>
      <c r="I216">
        <v>11</v>
      </c>
      <c r="J216">
        <v>5</v>
      </c>
      <c r="K216">
        <v>5</v>
      </c>
      <c r="L216">
        <v>0</v>
      </c>
      <c r="M216">
        <v>1</v>
      </c>
      <c r="N216">
        <v>1</v>
      </c>
      <c r="O216">
        <v>1</v>
      </c>
      <c r="P216">
        <v>0</v>
      </c>
      <c r="Q216">
        <v>0</v>
      </c>
      <c r="R216">
        <f>SUM(J216*0.47)+(K216*0.85)+(L216*1.02)+(M216*1.4)+(N216*0.33)+(O216*0.33)-((0.29)*(H216-I216))</f>
        <v>-3.5199999999999996</v>
      </c>
      <c r="S216">
        <f t="shared" si="9"/>
        <v>0</v>
      </c>
      <c r="T216" s="2">
        <f t="shared" si="10"/>
        <v>-3.5199999999999996</v>
      </c>
      <c r="U216" s="2">
        <f t="shared" si="11"/>
        <v>-40.857142857142854</v>
      </c>
    </row>
    <row r="217" spans="1:21" ht="12.75">
      <c r="A217" t="s">
        <v>584</v>
      </c>
      <c r="B217">
        <v>34</v>
      </c>
      <c r="C217" t="s">
        <v>330</v>
      </c>
      <c r="D217" t="s">
        <v>68</v>
      </c>
      <c r="E217" t="s">
        <v>323</v>
      </c>
      <c r="F217">
        <v>29</v>
      </c>
      <c r="G217">
        <v>39</v>
      </c>
      <c r="H217">
        <v>37</v>
      </c>
      <c r="I217">
        <v>7</v>
      </c>
      <c r="J217">
        <v>4</v>
      </c>
      <c r="K217">
        <v>2</v>
      </c>
      <c r="L217">
        <v>1</v>
      </c>
      <c r="M217">
        <v>0</v>
      </c>
      <c r="N217">
        <v>2</v>
      </c>
      <c r="O217">
        <v>0</v>
      </c>
      <c r="P217">
        <v>0</v>
      </c>
      <c r="Q217">
        <v>0</v>
      </c>
      <c r="R217">
        <f>SUM(J217*0.47)+(K217*0.85)+(L217*1.02)+(M217*1.4)+(N217*0.33)+(O217*0.33)-((0.293)*(H217-I217))</f>
        <v>-3.5299999999999994</v>
      </c>
      <c r="S217">
        <f t="shared" si="9"/>
        <v>0</v>
      </c>
      <c r="T217" s="2">
        <f t="shared" si="10"/>
        <v>-3.5299999999999994</v>
      </c>
      <c r="U217" s="2">
        <f t="shared" si="11"/>
        <v>-58.83333333333333</v>
      </c>
    </row>
    <row r="218" spans="1:21" ht="12.75">
      <c r="A218" t="s">
        <v>418</v>
      </c>
      <c r="B218">
        <v>24</v>
      </c>
      <c r="C218" t="s">
        <v>329</v>
      </c>
      <c r="D218" t="s">
        <v>68</v>
      </c>
      <c r="E218" t="s">
        <v>323</v>
      </c>
      <c r="F218">
        <v>39</v>
      </c>
      <c r="G218">
        <v>66</v>
      </c>
      <c r="H218">
        <v>61</v>
      </c>
      <c r="I218">
        <v>13</v>
      </c>
      <c r="J218">
        <v>9</v>
      </c>
      <c r="K218">
        <v>2</v>
      </c>
      <c r="L218">
        <v>0</v>
      </c>
      <c r="M218">
        <v>2</v>
      </c>
      <c r="N218">
        <v>4</v>
      </c>
      <c r="O218">
        <v>0</v>
      </c>
      <c r="P218">
        <v>0</v>
      </c>
      <c r="Q218">
        <v>0</v>
      </c>
      <c r="R218">
        <f>SUM(J218*0.47)+(K218*0.85)+(L218*1.02)+(M218*1.4)+(N218*0.33)+(O218*0.33)-((0.284)*(H218-I218))</f>
        <v>-3.581999999999997</v>
      </c>
      <c r="S218">
        <f t="shared" si="9"/>
        <v>0</v>
      </c>
      <c r="T218" s="2">
        <f t="shared" si="10"/>
        <v>-3.581999999999997</v>
      </c>
      <c r="U218" s="2">
        <f t="shared" si="11"/>
        <v>-35.2772727272727</v>
      </c>
    </row>
    <row r="219" spans="1:21" ht="12.75">
      <c r="A219" t="s">
        <v>434</v>
      </c>
      <c r="B219">
        <v>28</v>
      </c>
      <c r="C219" t="s">
        <v>343</v>
      </c>
      <c r="D219" t="s">
        <v>52</v>
      </c>
      <c r="E219" t="s">
        <v>323</v>
      </c>
      <c r="F219">
        <v>23</v>
      </c>
      <c r="G219">
        <v>73</v>
      </c>
      <c r="H219">
        <v>66</v>
      </c>
      <c r="I219">
        <v>16</v>
      </c>
      <c r="J219">
        <v>15</v>
      </c>
      <c r="K219">
        <v>1</v>
      </c>
      <c r="L219">
        <v>0</v>
      </c>
      <c r="M219">
        <v>0</v>
      </c>
      <c r="N219">
        <v>6</v>
      </c>
      <c r="O219">
        <v>0</v>
      </c>
      <c r="P219">
        <v>0</v>
      </c>
      <c r="Q219">
        <v>0</v>
      </c>
      <c r="R219">
        <f>SUM(J219*0.47)+(K219*0.85)+(L219*1.02)+(M219*1.4)+(N219*0.33)+(O219*0.33)-((0.27)*(H219-I219))</f>
        <v>-3.620000000000001</v>
      </c>
      <c r="S219">
        <f t="shared" si="9"/>
        <v>0</v>
      </c>
      <c r="T219" s="2">
        <f t="shared" si="10"/>
        <v>-3.620000000000001</v>
      </c>
      <c r="U219" s="2">
        <f t="shared" si="11"/>
        <v>-32.232876712328775</v>
      </c>
    </row>
    <row r="220" spans="1:21" ht="12.75">
      <c r="A220" t="s">
        <v>565</v>
      </c>
      <c r="B220">
        <v>34</v>
      </c>
      <c r="C220" t="s">
        <v>345</v>
      </c>
      <c r="D220" t="s">
        <v>19</v>
      </c>
      <c r="E220" t="s">
        <v>323</v>
      </c>
      <c r="F220">
        <v>38</v>
      </c>
      <c r="G220">
        <v>126</v>
      </c>
      <c r="H220">
        <v>112</v>
      </c>
      <c r="I220">
        <v>25</v>
      </c>
      <c r="J220">
        <v>17</v>
      </c>
      <c r="K220">
        <v>4</v>
      </c>
      <c r="L220">
        <v>1</v>
      </c>
      <c r="M220">
        <v>3</v>
      </c>
      <c r="N220">
        <v>11</v>
      </c>
      <c r="O220">
        <v>3</v>
      </c>
      <c r="P220">
        <v>0</v>
      </c>
      <c r="Q220">
        <v>0</v>
      </c>
      <c r="R220">
        <f>SUM(J220*0.47)+(K220*0.85)+(L220*1.02)+(M220*1.4)+(N220*0.33)+(O220*0.33)-((0.287)*(H220-I220))</f>
        <v>-3.7390000000000008</v>
      </c>
      <c r="S220">
        <f t="shared" si="9"/>
        <v>0</v>
      </c>
      <c r="T220" s="2">
        <f t="shared" si="10"/>
        <v>-3.7390000000000008</v>
      </c>
      <c r="U220" s="2">
        <f t="shared" si="11"/>
        <v>-19.28849206349207</v>
      </c>
    </row>
    <row r="221" spans="1:21" ht="12.75">
      <c r="A221" t="s">
        <v>520</v>
      </c>
      <c r="B221">
        <v>24</v>
      </c>
      <c r="C221" t="s">
        <v>326</v>
      </c>
      <c r="D221" t="s">
        <v>19</v>
      </c>
      <c r="E221" t="s">
        <v>323</v>
      </c>
      <c r="F221">
        <v>48</v>
      </c>
      <c r="G221">
        <v>148</v>
      </c>
      <c r="H221">
        <v>132</v>
      </c>
      <c r="I221">
        <v>35</v>
      </c>
      <c r="J221">
        <v>24</v>
      </c>
      <c r="K221">
        <v>10</v>
      </c>
      <c r="L221">
        <v>0</v>
      </c>
      <c r="M221">
        <v>1</v>
      </c>
      <c r="N221">
        <v>15</v>
      </c>
      <c r="O221">
        <v>0</v>
      </c>
      <c r="P221">
        <v>0</v>
      </c>
      <c r="Q221">
        <v>0</v>
      </c>
      <c r="R221">
        <f>SUM(J221*0.47)+(K221*0.85)+(L221*1.02)+(M221*1.4)+(N221*0.33)+(O221*0.33)-((0.308)*(H221-I221))</f>
        <v>-3.746000000000002</v>
      </c>
      <c r="S221">
        <f t="shared" si="9"/>
        <v>0</v>
      </c>
      <c r="T221" s="2">
        <f t="shared" si="10"/>
        <v>-3.746000000000002</v>
      </c>
      <c r="U221" s="2">
        <f t="shared" si="11"/>
        <v>-16.452027027027036</v>
      </c>
    </row>
    <row r="222" spans="1:21" ht="12.75">
      <c r="A222" t="s">
        <v>605</v>
      </c>
      <c r="B222">
        <v>29</v>
      </c>
      <c r="C222" t="s">
        <v>332</v>
      </c>
      <c r="D222" t="s">
        <v>68</v>
      </c>
      <c r="E222" t="s">
        <v>323</v>
      </c>
      <c r="F222">
        <v>25</v>
      </c>
      <c r="G222">
        <v>47</v>
      </c>
      <c r="H222">
        <v>45</v>
      </c>
      <c r="I222">
        <v>10</v>
      </c>
      <c r="J222">
        <v>8</v>
      </c>
      <c r="K222">
        <v>2</v>
      </c>
      <c r="L222">
        <v>0</v>
      </c>
      <c r="M222">
        <v>0</v>
      </c>
      <c r="N222">
        <v>0</v>
      </c>
      <c r="O222">
        <v>1</v>
      </c>
      <c r="P222">
        <v>1</v>
      </c>
      <c r="Q222">
        <v>0</v>
      </c>
      <c r="R222">
        <f>SUM(J222*0.47)+(K222*0.85)+(L222*1.02)+(M222*1.4)+(N222*0.33)+(O222*0.33)-((0.281)*(H222-I222))</f>
        <v>-4.045000000000001</v>
      </c>
      <c r="S222">
        <f t="shared" si="9"/>
        <v>0.22</v>
      </c>
      <c r="T222" s="2">
        <f t="shared" si="10"/>
        <v>-3.8250000000000006</v>
      </c>
      <c r="U222" s="2">
        <f t="shared" si="11"/>
        <v>-52.89893617021277</v>
      </c>
    </row>
    <row r="223" spans="1:21" ht="12.75">
      <c r="A223" t="s">
        <v>368</v>
      </c>
      <c r="B223">
        <v>26</v>
      </c>
      <c r="C223" t="s">
        <v>335</v>
      </c>
      <c r="D223" t="s">
        <v>68</v>
      </c>
      <c r="E223" t="s">
        <v>323</v>
      </c>
      <c r="F223">
        <v>68</v>
      </c>
      <c r="G223">
        <v>127</v>
      </c>
      <c r="H223">
        <v>113</v>
      </c>
      <c r="I223">
        <v>28</v>
      </c>
      <c r="J223">
        <v>20</v>
      </c>
      <c r="K223">
        <v>7</v>
      </c>
      <c r="L223">
        <v>0</v>
      </c>
      <c r="M223">
        <v>1</v>
      </c>
      <c r="N223">
        <v>11</v>
      </c>
      <c r="O223">
        <v>0</v>
      </c>
      <c r="P223">
        <v>0</v>
      </c>
      <c r="Q223">
        <v>0</v>
      </c>
      <c r="R223">
        <f>SUM(J223*0.47)+(K223*0.85)+(L223*1.02)+(M223*1.4)+(N223*0.33)+(O223*0.33)-((0.287)*(H223-I223))</f>
        <v>-4.015000000000004</v>
      </c>
      <c r="S223">
        <f t="shared" si="9"/>
        <v>0</v>
      </c>
      <c r="T223" s="2">
        <f t="shared" si="10"/>
        <v>-4.015000000000004</v>
      </c>
      <c r="U223" s="2">
        <f t="shared" si="11"/>
        <v>-20.549212598425218</v>
      </c>
    </row>
    <row r="224" spans="1:21" ht="12.75">
      <c r="A224" t="s">
        <v>378</v>
      </c>
      <c r="B224">
        <v>32</v>
      </c>
      <c r="C224" t="s">
        <v>329</v>
      </c>
      <c r="D224" t="s">
        <v>19</v>
      </c>
      <c r="E224" t="s">
        <v>323</v>
      </c>
      <c r="F224">
        <v>12</v>
      </c>
      <c r="G224">
        <v>42</v>
      </c>
      <c r="H224">
        <v>40</v>
      </c>
      <c r="I224">
        <v>8</v>
      </c>
      <c r="J224">
        <v>7</v>
      </c>
      <c r="K224">
        <v>1</v>
      </c>
      <c r="L224">
        <v>0</v>
      </c>
      <c r="M224">
        <v>0</v>
      </c>
      <c r="N224">
        <v>2</v>
      </c>
      <c r="O224">
        <v>0</v>
      </c>
      <c r="P224">
        <v>0</v>
      </c>
      <c r="Q224">
        <v>0</v>
      </c>
      <c r="R224">
        <f>SUM(J224*0.47)+(K224*0.85)+(L224*1.02)+(M224*1.4)+(N224*0.33)+(O224*0.33)-((0.284)*(H224-I224))</f>
        <v>-4.287999999999999</v>
      </c>
      <c r="S224">
        <f t="shared" si="9"/>
        <v>0</v>
      </c>
      <c r="T224" s="2">
        <f t="shared" si="10"/>
        <v>-4.287999999999999</v>
      </c>
      <c r="U224" s="2">
        <f t="shared" si="11"/>
        <v>-66.36190476190475</v>
      </c>
    </row>
    <row r="225" spans="1:21" ht="12.75">
      <c r="A225" t="s">
        <v>467</v>
      </c>
      <c r="B225">
        <v>25</v>
      </c>
      <c r="C225" t="s">
        <v>362</v>
      </c>
      <c r="D225" t="s">
        <v>68</v>
      </c>
      <c r="E225" t="s">
        <v>323</v>
      </c>
      <c r="F225">
        <v>69</v>
      </c>
      <c r="G225">
        <v>98</v>
      </c>
      <c r="H225">
        <v>86</v>
      </c>
      <c r="I225">
        <v>19</v>
      </c>
      <c r="J225">
        <v>14</v>
      </c>
      <c r="K225">
        <v>3</v>
      </c>
      <c r="L225">
        <v>0</v>
      </c>
      <c r="M225">
        <v>2</v>
      </c>
      <c r="N225">
        <v>10</v>
      </c>
      <c r="O225">
        <v>0</v>
      </c>
      <c r="P225">
        <v>1</v>
      </c>
      <c r="Q225">
        <v>1</v>
      </c>
      <c r="R225">
        <f>SUM(J225*0.47)+(K225*0.85)+(L225*1.02)+(M225*1.4)+(N225*0.33)+(O225*0.33)-((0.29)*(H225-I225))</f>
        <v>-4.199999999999999</v>
      </c>
      <c r="S225">
        <f t="shared" si="9"/>
        <v>-0.16</v>
      </c>
      <c r="T225" s="2">
        <f t="shared" si="10"/>
        <v>-4.359999999999999</v>
      </c>
      <c r="U225" s="2">
        <f t="shared" si="11"/>
        <v>-28.91836734693877</v>
      </c>
    </row>
    <row r="226" spans="1:21" ht="12.75">
      <c r="A226" t="s">
        <v>336</v>
      </c>
      <c r="B226">
        <v>25</v>
      </c>
      <c r="C226" t="s">
        <v>337</v>
      </c>
      <c r="D226" t="s">
        <v>68</v>
      </c>
      <c r="E226" t="s">
        <v>323</v>
      </c>
      <c r="F226">
        <v>28</v>
      </c>
      <c r="G226">
        <v>62</v>
      </c>
      <c r="H226">
        <v>57</v>
      </c>
      <c r="I226">
        <v>13</v>
      </c>
      <c r="J226">
        <v>12</v>
      </c>
      <c r="K226">
        <v>0</v>
      </c>
      <c r="L226">
        <v>0</v>
      </c>
      <c r="M226">
        <v>1</v>
      </c>
      <c r="N226">
        <v>2</v>
      </c>
      <c r="O226">
        <v>1</v>
      </c>
      <c r="P226">
        <v>1</v>
      </c>
      <c r="Q226">
        <v>0</v>
      </c>
      <c r="R226">
        <f>SUM(J226*0.47)+(K226*0.85)+(L226*1.02)+(M226*1.4)+(N226*0.33)+(O226*0.33)-((0.287)*(H226-I226))</f>
        <v>-4.597999999999999</v>
      </c>
      <c r="S226">
        <f t="shared" si="9"/>
        <v>0.22</v>
      </c>
      <c r="T226" s="2">
        <f t="shared" si="10"/>
        <v>-4.377999999999999</v>
      </c>
      <c r="U226" s="2">
        <f t="shared" si="11"/>
        <v>-45.89838709677418</v>
      </c>
    </row>
    <row r="227" spans="1:21" ht="12.75">
      <c r="A227" t="s">
        <v>604</v>
      </c>
      <c r="B227">
        <v>33</v>
      </c>
      <c r="C227" t="s">
        <v>326</v>
      </c>
      <c r="D227" t="s">
        <v>68</v>
      </c>
      <c r="E227" t="s">
        <v>323</v>
      </c>
      <c r="F227">
        <v>64</v>
      </c>
      <c r="G227">
        <v>160</v>
      </c>
      <c r="H227">
        <v>136</v>
      </c>
      <c r="I227">
        <v>35</v>
      </c>
      <c r="J227">
        <v>28</v>
      </c>
      <c r="K227">
        <v>5</v>
      </c>
      <c r="L227">
        <v>2</v>
      </c>
      <c r="M227">
        <v>0</v>
      </c>
      <c r="N227">
        <v>15</v>
      </c>
      <c r="O227">
        <v>7</v>
      </c>
      <c r="P227">
        <v>0</v>
      </c>
      <c r="Q227">
        <v>0</v>
      </c>
      <c r="R227">
        <f>SUM(J227*0.47)+(K227*0.85)+(L227*1.02)+(M227*1.4)+(N227*0.33)+(O227*0.33)-((0.308)*(H227-I227))</f>
        <v>-4.398000000000003</v>
      </c>
      <c r="S227">
        <f t="shared" si="9"/>
        <v>0</v>
      </c>
      <c r="T227" s="2">
        <f t="shared" si="10"/>
        <v>-4.398000000000003</v>
      </c>
      <c r="U227" s="2">
        <f t="shared" si="11"/>
        <v>-17.86687500000001</v>
      </c>
    </row>
    <row r="228" spans="1:21" ht="12.75">
      <c r="A228" t="s">
        <v>471</v>
      </c>
      <c r="B228">
        <v>32</v>
      </c>
      <c r="C228" t="s">
        <v>344</v>
      </c>
      <c r="D228" t="s">
        <v>68</v>
      </c>
      <c r="E228" t="s">
        <v>323</v>
      </c>
      <c r="F228">
        <v>67</v>
      </c>
      <c r="G228">
        <v>103</v>
      </c>
      <c r="H228">
        <v>96</v>
      </c>
      <c r="I228">
        <v>24</v>
      </c>
      <c r="J228">
        <v>16</v>
      </c>
      <c r="K228">
        <v>7</v>
      </c>
      <c r="L228">
        <v>0</v>
      </c>
      <c r="M228">
        <v>1</v>
      </c>
      <c r="N228">
        <v>6</v>
      </c>
      <c r="O228">
        <v>0</v>
      </c>
      <c r="P228">
        <v>0</v>
      </c>
      <c r="Q228">
        <v>0</v>
      </c>
      <c r="R228">
        <f>SUM(J228*0.47)+(K228*0.85)+(L228*1.02)+(M228*1.4)+(N228*0.33)+(O228*0.33)-((0.296)*(H228-I228))</f>
        <v>-4.462</v>
      </c>
      <c r="S228">
        <f t="shared" si="9"/>
        <v>0</v>
      </c>
      <c r="T228" s="2">
        <f t="shared" si="10"/>
        <v>-4.462</v>
      </c>
      <c r="U228" s="2">
        <f t="shared" si="11"/>
        <v>-28.15825242718446</v>
      </c>
    </row>
    <row r="229" spans="1:21" ht="12.75">
      <c r="A229" t="s">
        <v>615</v>
      </c>
      <c r="B229">
        <v>23</v>
      </c>
      <c r="C229" t="s">
        <v>322</v>
      </c>
      <c r="D229" t="s">
        <v>49</v>
      </c>
      <c r="E229" t="s">
        <v>323</v>
      </c>
      <c r="F229">
        <v>25</v>
      </c>
      <c r="G229">
        <v>70</v>
      </c>
      <c r="H229">
        <v>63</v>
      </c>
      <c r="I229">
        <v>14</v>
      </c>
      <c r="J229">
        <v>12</v>
      </c>
      <c r="K229">
        <v>1</v>
      </c>
      <c r="L229">
        <v>0</v>
      </c>
      <c r="M229">
        <v>1</v>
      </c>
      <c r="N229">
        <v>4</v>
      </c>
      <c r="O229">
        <v>2</v>
      </c>
      <c r="P229">
        <v>2</v>
      </c>
      <c r="Q229">
        <v>0</v>
      </c>
      <c r="R229">
        <f>SUM(J229*0.47)+(K229*0.85)+(L229*1.02)+(M229*1.4)+(N229*0.33)+(O229*0.33)-((0.302)*(H229-I229))</f>
        <v>-4.928000000000001</v>
      </c>
      <c r="S229">
        <f t="shared" si="9"/>
        <v>0.44</v>
      </c>
      <c r="T229" s="2">
        <f t="shared" si="10"/>
        <v>-4.488</v>
      </c>
      <c r="U229" s="2">
        <f t="shared" si="11"/>
        <v>-41.674285714285716</v>
      </c>
    </row>
    <row r="230" spans="1:21" ht="12.75">
      <c r="A230" t="s">
        <v>513</v>
      </c>
      <c r="B230">
        <v>37</v>
      </c>
      <c r="C230" t="s">
        <v>339</v>
      </c>
      <c r="D230" t="s">
        <v>68</v>
      </c>
      <c r="E230" t="s">
        <v>323</v>
      </c>
      <c r="F230">
        <v>70</v>
      </c>
      <c r="G230">
        <v>160</v>
      </c>
      <c r="H230">
        <v>146</v>
      </c>
      <c r="I230">
        <v>42</v>
      </c>
      <c r="J230">
        <v>36</v>
      </c>
      <c r="K230">
        <v>6</v>
      </c>
      <c r="L230">
        <v>0</v>
      </c>
      <c r="M230">
        <v>0</v>
      </c>
      <c r="N230">
        <v>10</v>
      </c>
      <c r="O230">
        <v>1</v>
      </c>
      <c r="P230">
        <v>0</v>
      </c>
      <c r="Q230">
        <v>0</v>
      </c>
      <c r="R230">
        <f>SUM(J230*0.47)+(K230*0.85)+(L230*1.02)+(M230*1.4)+(N230*0.33)+(O230*0.33)-((0.29)*(H230-I230))</f>
        <v>-4.510000000000002</v>
      </c>
      <c r="S230">
        <f t="shared" si="9"/>
        <v>0</v>
      </c>
      <c r="T230" s="2">
        <f t="shared" si="10"/>
        <v>-4.510000000000002</v>
      </c>
      <c r="U230" s="2">
        <f t="shared" si="11"/>
        <v>-18.321875000000006</v>
      </c>
    </row>
    <row r="231" spans="1:21" ht="12.75">
      <c r="A231" t="s">
        <v>538</v>
      </c>
      <c r="B231">
        <v>25</v>
      </c>
      <c r="C231" t="s">
        <v>324</v>
      </c>
      <c r="D231" t="s">
        <v>22</v>
      </c>
      <c r="E231" t="s">
        <v>323</v>
      </c>
      <c r="F231">
        <v>98</v>
      </c>
      <c r="G231">
        <v>437</v>
      </c>
      <c r="H231">
        <v>372</v>
      </c>
      <c r="I231">
        <v>85</v>
      </c>
      <c r="J231">
        <v>52</v>
      </c>
      <c r="K231">
        <v>18</v>
      </c>
      <c r="L231">
        <v>5</v>
      </c>
      <c r="M231">
        <v>10</v>
      </c>
      <c r="N231">
        <v>47</v>
      </c>
      <c r="O231">
        <v>13</v>
      </c>
      <c r="P231">
        <v>15</v>
      </c>
      <c r="Q231">
        <v>4</v>
      </c>
      <c r="R231">
        <f>SUM(J231*0.47)+(K231*0.85)+(L231*1.02)+(M231*1.4)+(N231*0.33)+(O231*0.33)-((0.296)*(H231-I231))</f>
        <v>-6.311999999999998</v>
      </c>
      <c r="S231">
        <f t="shared" si="9"/>
        <v>1.7799999999999998</v>
      </c>
      <c r="T231" s="2">
        <f t="shared" si="10"/>
        <v>-4.531999999999998</v>
      </c>
      <c r="U231" s="2">
        <f t="shared" si="11"/>
        <v>-6.7409610983981665</v>
      </c>
    </row>
    <row r="232" spans="1:21" ht="12.75">
      <c r="A232" t="s">
        <v>394</v>
      </c>
      <c r="B232">
        <v>26</v>
      </c>
      <c r="C232" t="s">
        <v>332</v>
      </c>
      <c r="D232" t="s">
        <v>68</v>
      </c>
      <c r="E232" t="s">
        <v>323</v>
      </c>
      <c r="F232">
        <v>43</v>
      </c>
      <c r="G232">
        <v>121</v>
      </c>
      <c r="H232">
        <v>105</v>
      </c>
      <c r="I232">
        <v>21</v>
      </c>
      <c r="J232">
        <v>13</v>
      </c>
      <c r="K232">
        <v>7</v>
      </c>
      <c r="L232">
        <v>0</v>
      </c>
      <c r="M232">
        <v>1</v>
      </c>
      <c r="N232">
        <v>16</v>
      </c>
      <c r="O232">
        <v>0</v>
      </c>
      <c r="P232">
        <v>1</v>
      </c>
      <c r="Q232">
        <v>0</v>
      </c>
      <c r="R232">
        <f>SUM(J232*0.47)+(K232*0.85)+(L232*1.02)+(M232*1.4)+(N232*0.33)+(O232*0.33)-((0.281)*(H232-I232))</f>
        <v>-4.864000000000004</v>
      </c>
      <c r="S232">
        <f t="shared" si="9"/>
        <v>0.22</v>
      </c>
      <c r="T232" s="2">
        <f t="shared" si="10"/>
        <v>-4.644000000000005</v>
      </c>
      <c r="U232" s="2">
        <f t="shared" si="11"/>
        <v>-24.947107438016555</v>
      </c>
    </row>
    <row r="233" spans="1:21" ht="12.75">
      <c r="A233" t="s">
        <v>527</v>
      </c>
      <c r="B233">
        <v>31</v>
      </c>
      <c r="C233" t="s">
        <v>326</v>
      </c>
      <c r="D233" t="s">
        <v>19</v>
      </c>
      <c r="E233" t="s">
        <v>323</v>
      </c>
      <c r="F233">
        <v>16</v>
      </c>
      <c r="G233">
        <v>47</v>
      </c>
      <c r="H233">
        <v>41</v>
      </c>
      <c r="I233">
        <v>7</v>
      </c>
      <c r="J233">
        <v>6</v>
      </c>
      <c r="K233">
        <v>1</v>
      </c>
      <c r="L233">
        <v>0</v>
      </c>
      <c r="M233">
        <v>0</v>
      </c>
      <c r="N233">
        <v>5</v>
      </c>
      <c r="O233">
        <v>1</v>
      </c>
      <c r="P233">
        <v>0</v>
      </c>
      <c r="Q233">
        <v>0</v>
      </c>
      <c r="R233">
        <f>SUM(J233*0.47)+(K233*0.85)+(L233*1.02)+(M233*1.4)+(N233*0.33)+(O233*0.33)-((0.308)*(H233-I233))</f>
        <v>-4.821999999999999</v>
      </c>
      <c r="S233">
        <f t="shared" si="9"/>
        <v>0</v>
      </c>
      <c r="T233" s="2">
        <f t="shared" si="10"/>
        <v>-4.821999999999999</v>
      </c>
      <c r="U233" s="2">
        <f t="shared" si="11"/>
        <v>-66.68723404255319</v>
      </c>
    </row>
    <row r="234" spans="1:21" ht="12.75">
      <c r="A234" t="s">
        <v>567</v>
      </c>
      <c r="B234">
        <v>29</v>
      </c>
      <c r="C234" t="s">
        <v>344</v>
      </c>
      <c r="D234" t="s">
        <v>68</v>
      </c>
      <c r="E234" t="s">
        <v>323</v>
      </c>
      <c r="F234">
        <v>23</v>
      </c>
      <c r="G234">
        <v>58</v>
      </c>
      <c r="H234">
        <v>50</v>
      </c>
      <c r="I234">
        <v>10</v>
      </c>
      <c r="J234">
        <v>10</v>
      </c>
      <c r="K234">
        <v>0</v>
      </c>
      <c r="L234">
        <v>0</v>
      </c>
      <c r="M234">
        <v>0</v>
      </c>
      <c r="N234">
        <v>5</v>
      </c>
      <c r="O234">
        <v>1</v>
      </c>
      <c r="P234">
        <v>1</v>
      </c>
      <c r="Q234">
        <v>0</v>
      </c>
      <c r="R234">
        <f>SUM(J234*0.47)+(K234*0.85)+(L234*1.02)+(M234*1.4)+(N234*0.33)+(O234*0.33)-((0.296)*(H234-I234))</f>
        <v>-5.16</v>
      </c>
      <c r="S234">
        <f t="shared" si="9"/>
        <v>0.22</v>
      </c>
      <c r="T234" s="2">
        <f t="shared" si="10"/>
        <v>-4.94</v>
      </c>
      <c r="U234" s="2">
        <f t="shared" si="11"/>
        <v>-55.36206896551725</v>
      </c>
    </row>
    <row r="235" spans="1:21" ht="12.75">
      <c r="A235" t="s">
        <v>536</v>
      </c>
      <c r="B235">
        <v>31</v>
      </c>
      <c r="C235" t="s">
        <v>343</v>
      </c>
      <c r="D235" t="s">
        <v>19</v>
      </c>
      <c r="E235" t="s">
        <v>323</v>
      </c>
      <c r="F235">
        <v>28</v>
      </c>
      <c r="G235">
        <v>107</v>
      </c>
      <c r="H235">
        <v>94</v>
      </c>
      <c r="I235">
        <v>19</v>
      </c>
      <c r="J235">
        <v>14</v>
      </c>
      <c r="K235">
        <v>3</v>
      </c>
      <c r="L235">
        <v>0</v>
      </c>
      <c r="M235">
        <v>2</v>
      </c>
      <c r="N235">
        <v>9</v>
      </c>
      <c r="O235">
        <v>1</v>
      </c>
      <c r="P235">
        <v>0</v>
      </c>
      <c r="Q235">
        <v>0</v>
      </c>
      <c r="R235">
        <f>SUM(J235*0.47)+(K235*0.85)+(L235*1.02)+(M235*1.4)+(N235*0.33)+(O235*0.33)-((0.27)*(H235-I235))</f>
        <v>-5.02</v>
      </c>
      <c r="S235">
        <f t="shared" si="9"/>
        <v>0</v>
      </c>
      <c r="T235" s="2">
        <f t="shared" si="10"/>
        <v>-5.02</v>
      </c>
      <c r="U235" s="2">
        <f t="shared" si="11"/>
        <v>-30.495327102803735</v>
      </c>
    </row>
    <row r="236" spans="1:21" ht="12.75">
      <c r="A236" t="s">
        <v>570</v>
      </c>
      <c r="B236">
        <v>31</v>
      </c>
      <c r="C236" t="s">
        <v>344</v>
      </c>
      <c r="D236" t="s">
        <v>68</v>
      </c>
      <c r="E236" t="s">
        <v>323</v>
      </c>
      <c r="F236">
        <v>33</v>
      </c>
      <c r="G236">
        <v>49</v>
      </c>
      <c r="H236">
        <v>45</v>
      </c>
      <c r="I236">
        <v>8</v>
      </c>
      <c r="J236">
        <v>6</v>
      </c>
      <c r="K236">
        <v>2</v>
      </c>
      <c r="L236">
        <v>0</v>
      </c>
      <c r="M236">
        <v>0</v>
      </c>
      <c r="N236">
        <v>4</v>
      </c>
      <c r="O236">
        <v>0</v>
      </c>
      <c r="P236">
        <v>0</v>
      </c>
      <c r="Q236">
        <v>0</v>
      </c>
      <c r="R236">
        <f>SUM(J236*0.47)+(K236*0.85)+(L236*1.02)+(M236*1.4)+(N236*0.33)+(O236*0.33)-((0.296)*(H236-I236))</f>
        <v>-5.112</v>
      </c>
      <c r="S236">
        <f t="shared" si="9"/>
        <v>0</v>
      </c>
      <c r="T236" s="2">
        <f t="shared" si="10"/>
        <v>-5.112</v>
      </c>
      <c r="U236" s="2">
        <f t="shared" si="11"/>
        <v>-67.81224489795918</v>
      </c>
    </row>
    <row r="237" spans="1:21" ht="12.75">
      <c r="A237" t="s">
        <v>540</v>
      </c>
      <c r="B237">
        <v>32</v>
      </c>
      <c r="C237" t="s">
        <v>329</v>
      </c>
      <c r="D237" t="s">
        <v>55</v>
      </c>
      <c r="E237" t="s">
        <v>323</v>
      </c>
      <c r="F237">
        <v>86</v>
      </c>
      <c r="G237">
        <v>226</v>
      </c>
      <c r="H237">
        <v>202</v>
      </c>
      <c r="I237">
        <v>50</v>
      </c>
      <c r="J237">
        <v>35</v>
      </c>
      <c r="K237">
        <v>11</v>
      </c>
      <c r="L237">
        <v>0</v>
      </c>
      <c r="M237">
        <v>4</v>
      </c>
      <c r="N237">
        <v>15</v>
      </c>
      <c r="O237">
        <v>5</v>
      </c>
      <c r="P237">
        <v>0</v>
      </c>
      <c r="Q237">
        <v>0</v>
      </c>
      <c r="R237">
        <f>SUM(J237*0.47)+(K237*0.85)+(L237*1.02)+(M237*1.4)+(N237*0.33)+(O237*0.33)-((0.284)*(H237-I237))</f>
        <v>-5.167999999999999</v>
      </c>
      <c r="S237">
        <f t="shared" si="9"/>
        <v>0</v>
      </c>
      <c r="T237" s="2">
        <f t="shared" si="10"/>
        <v>-5.167999999999999</v>
      </c>
      <c r="U237" s="2">
        <f t="shared" si="11"/>
        <v>-14.86371681415929</v>
      </c>
    </row>
    <row r="238" spans="1:21" ht="12.75">
      <c r="A238" t="s">
        <v>451</v>
      </c>
      <c r="B238">
        <v>32</v>
      </c>
      <c r="C238" t="s">
        <v>332</v>
      </c>
      <c r="D238" t="s">
        <v>68</v>
      </c>
      <c r="E238" t="s">
        <v>323</v>
      </c>
      <c r="F238">
        <v>35</v>
      </c>
      <c r="G238">
        <v>63</v>
      </c>
      <c r="H238">
        <v>53</v>
      </c>
      <c r="I238">
        <v>7</v>
      </c>
      <c r="J238">
        <v>5</v>
      </c>
      <c r="K238">
        <v>1</v>
      </c>
      <c r="L238">
        <v>0</v>
      </c>
      <c r="M238">
        <v>1</v>
      </c>
      <c r="N238">
        <v>8</v>
      </c>
      <c r="O238">
        <v>1</v>
      </c>
      <c r="P238">
        <v>0</v>
      </c>
      <c r="Q238">
        <v>0</v>
      </c>
      <c r="R238">
        <f>SUM(J238*0.47)+(K238*0.85)+(L238*1.02)+(M238*1.4)+(N238*0.33)+(O238*0.33)-((0.281)*(H238-I238))</f>
        <v>-5.356000000000002</v>
      </c>
      <c r="S238">
        <f t="shared" si="9"/>
        <v>0</v>
      </c>
      <c r="T238" s="2">
        <f t="shared" si="10"/>
        <v>-5.356000000000002</v>
      </c>
      <c r="U238" s="2">
        <f t="shared" si="11"/>
        <v>-55.26031746031748</v>
      </c>
    </row>
    <row r="239" spans="1:21" ht="12.75">
      <c r="A239" t="s">
        <v>482</v>
      </c>
      <c r="B239">
        <v>32</v>
      </c>
      <c r="C239" t="s">
        <v>341</v>
      </c>
      <c r="D239" t="s">
        <v>68</v>
      </c>
      <c r="E239" t="s">
        <v>323</v>
      </c>
      <c r="F239">
        <v>73</v>
      </c>
      <c r="G239">
        <v>153</v>
      </c>
      <c r="H239">
        <v>137</v>
      </c>
      <c r="I239">
        <v>36</v>
      </c>
      <c r="J239">
        <v>26</v>
      </c>
      <c r="K239">
        <v>8</v>
      </c>
      <c r="L239">
        <v>1</v>
      </c>
      <c r="M239">
        <v>1</v>
      </c>
      <c r="N239">
        <v>13</v>
      </c>
      <c r="O239">
        <v>1</v>
      </c>
      <c r="P239">
        <v>10</v>
      </c>
      <c r="Q239">
        <v>3</v>
      </c>
      <c r="R239">
        <f>SUM(J239*0.47)+(K239*0.85)+(L239*1.02)+(M239*1.4)+(N239*0.33)+(O239*0.33)-((0.322)*(H239-I239))</f>
        <v>-6.462000000000003</v>
      </c>
      <c r="S239">
        <f t="shared" si="9"/>
        <v>1.06</v>
      </c>
      <c r="T239" s="2">
        <f t="shared" si="10"/>
        <v>-5.402000000000003</v>
      </c>
      <c r="U239" s="2">
        <f t="shared" si="11"/>
        <v>-22.94967320261439</v>
      </c>
    </row>
    <row r="240" spans="1:21" ht="12.75">
      <c r="A240" t="s">
        <v>435</v>
      </c>
      <c r="B240">
        <v>38</v>
      </c>
      <c r="C240" t="s">
        <v>344</v>
      </c>
      <c r="D240" t="s">
        <v>68</v>
      </c>
      <c r="E240" t="s">
        <v>323</v>
      </c>
      <c r="F240">
        <v>34</v>
      </c>
      <c r="G240">
        <v>61</v>
      </c>
      <c r="H240">
        <v>52</v>
      </c>
      <c r="I240">
        <v>9</v>
      </c>
      <c r="J240">
        <v>6</v>
      </c>
      <c r="K240">
        <v>3</v>
      </c>
      <c r="L240">
        <v>0</v>
      </c>
      <c r="M240">
        <v>0</v>
      </c>
      <c r="N240">
        <v>7</v>
      </c>
      <c r="O240">
        <v>0</v>
      </c>
      <c r="P240">
        <v>0</v>
      </c>
      <c r="Q240">
        <v>1</v>
      </c>
      <c r="R240">
        <f>SUM(J240*0.47)+(K240*0.85)+(L240*1.02)+(M240*1.4)+(N240*0.33)+(O240*0.33)-((0.296)*(H240-I240))</f>
        <v>-5.048</v>
      </c>
      <c r="S240">
        <f t="shared" si="9"/>
        <v>-0.38</v>
      </c>
      <c r="T240" s="2">
        <f t="shared" si="10"/>
        <v>-5.428</v>
      </c>
      <c r="U240" s="2">
        <f t="shared" si="11"/>
        <v>-57.839344262295086</v>
      </c>
    </row>
    <row r="241" spans="1:21" ht="12.75">
      <c r="A241" t="s">
        <v>544</v>
      </c>
      <c r="B241">
        <v>38</v>
      </c>
      <c r="C241" t="s">
        <v>369</v>
      </c>
      <c r="D241" t="s">
        <v>34</v>
      </c>
      <c r="E241" t="s">
        <v>323</v>
      </c>
      <c r="F241">
        <v>65</v>
      </c>
      <c r="G241">
        <v>88</v>
      </c>
      <c r="H241">
        <v>77</v>
      </c>
      <c r="I241">
        <v>17</v>
      </c>
      <c r="J241">
        <v>12</v>
      </c>
      <c r="K241">
        <v>5</v>
      </c>
      <c r="L241">
        <v>0</v>
      </c>
      <c r="M241">
        <v>0</v>
      </c>
      <c r="N241">
        <v>7</v>
      </c>
      <c r="O241">
        <v>0</v>
      </c>
      <c r="P241">
        <v>2</v>
      </c>
      <c r="Q241">
        <v>0</v>
      </c>
      <c r="R241">
        <f>SUM(J241*0.47)+(K241*0.85)+(L241*1.02)+(M241*1.4)+(N241*0.33)+(O241*0.33)-((0.302)*(H241-I241))</f>
        <v>-5.92</v>
      </c>
      <c r="S241">
        <f t="shared" si="9"/>
        <v>0.44</v>
      </c>
      <c r="T241" s="2">
        <f t="shared" si="10"/>
        <v>-5.4799999999999995</v>
      </c>
      <c r="U241" s="2">
        <f t="shared" si="11"/>
        <v>-40.47727272727272</v>
      </c>
    </row>
    <row r="242" spans="1:21" ht="12.75">
      <c r="A242" t="s">
        <v>154</v>
      </c>
      <c r="B242">
        <v>33</v>
      </c>
      <c r="C242" t="s">
        <v>329</v>
      </c>
      <c r="D242" t="s">
        <v>68</v>
      </c>
      <c r="E242" t="s">
        <v>323</v>
      </c>
      <c r="F242">
        <v>18</v>
      </c>
      <c r="G242">
        <v>44</v>
      </c>
      <c r="H242">
        <v>37</v>
      </c>
      <c r="I242">
        <v>4</v>
      </c>
      <c r="J242">
        <v>4</v>
      </c>
      <c r="K242">
        <v>0</v>
      </c>
      <c r="L242">
        <v>0</v>
      </c>
      <c r="M242">
        <v>0</v>
      </c>
      <c r="N242">
        <v>6</v>
      </c>
      <c r="O242">
        <v>0</v>
      </c>
      <c r="P242">
        <v>0</v>
      </c>
      <c r="Q242">
        <v>0</v>
      </c>
      <c r="R242">
        <f>SUM(J242*0.47)+(K242*0.85)+(L242*1.02)+(M242*1.4)+(N242*0.33)+(O242*0.33)-((0.284)*(H242-I242))</f>
        <v>-5.5120000000000005</v>
      </c>
      <c r="S242">
        <f t="shared" si="9"/>
        <v>0</v>
      </c>
      <c r="T242" s="2">
        <f t="shared" si="10"/>
        <v>-5.5120000000000005</v>
      </c>
      <c r="U242" s="2">
        <f t="shared" si="11"/>
        <v>-81.42727272727274</v>
      </c>
    </row>
    <row r="243" spans="1:21" ht="12.75">
      <c r="A243" t="s">
        <v>546</v>
      </c>
      <c r="B243">
        <v>25</v>
      </c>
      <c r="C243" t="s">
        <v>362</v>
      </c>
      <c r="D243" t="s">
        <v>52</v>
      </c>
      <c r="E243" t="s">
        <v>323</v>
      </c>
      <c r="F243">
        <v>102</v>
      </c>
      <c r="G243">
        <v>460</v>
      </c>
      <c r="H243">
        <v>409</v>
      </c>
      <c r="I243">
        <v>114</v>
      </c>
      <c r="J243">
        <v>88</v>
      </c>
      <c r="K243">
        <v>19</v>
      </c>
      <c r="L243">
        <v>1</v>
      </c>
      <c r="M243">
        <v>6</v>
      </c>
      <c r="N243">
        <v>42</v>
      </c>
      <c r="O243">
        <v>2</v>
      </c>
      <c r="P243">
        <v>2</v>
      </c>
      <c r="Q243">
        <v>5</v>
      </c>
      <c r="R243">
        <f>SUM(J243*0.47)+(K243*0.85)+(L243*1.02)+(M243*1.4)+(N243*0.33)+(O243*0.33)-((0.29)*(H243-I243))</f>
        <v>-4.099999999999994</v>
      </c>
      <c r="S243">
        <f t="shared" si="9"/>
        <v>-1.46</v>
      </c>
      <c r="T243" s="2">
        <f t="shared" si="10"/>
        <v>-5.559999999999994</v>
      </c>
      <c r="U243" s="2">
        <f t="shared" si="11"/>
        <v>-7.856521739130427</v>
      </c>
    </row>
    <row r="244" spans="1:21" ht="12.75">
      <c r="A244" t="s">
        <v>499</v>
      </c>
      <c r="B244">
        <v>30</v>
      </c>
      <c r="C244" t="s">
        <v>329</v>
      </c>
      <c r="D244" t="s">
        <v>49</v>
      </c>
      <c r="E244" t="s">
        <v>323</v>
      </c>
      <c r="F244">
        <v>86</v>
      </c>
      <c r="G244">
        <v>242</v>
      </c>
      <c r="H244">
        <v>221</v>
      </c>
      <c r="I244">
        <v>58</v>
      </c>
      <c r="J244">
        <v>43</v>
      </c>
      <c r="K244">
        <v>11</v>
      </c>
      <c r="L244">
        <v>2</v>
      </c>
      <c r="M244">
        <v>2</v>
      </c>
      <c r="N244">
        <v>16</v>
      </c>
      <c r="O244">
        <v>2</v>
      </c>
      <c r="P244">
        <v>5</v>
      </c>
      <c r="Q244">
        <v>2</v>
      </c>
      <c r="R244">
        <f>SUM(J244*0.47)+(K244*0.85)+(L244*1.02)+(M244*1.4)+(N244*0.33)+(O244*0.33)-((0.284)*(H244-I244))</f>
        <v>-5.952000000000005</v>
      </c>
      <c r="S244">
        <f t="shared" si="9"/>
        <v>0.3400000000000001</v>
      </c>
      <c r="T244" s="2">
        <f t="shared" si="10"/>
        <v>-5.612000000000005</v>
      </c>
      <c r="U244" s="2">
        <f t="shared" si="11"/>
        <v>-15.07355371900828</v>
      </c>
    </row>
    <row r="245" spans="1:21" ht="12.75">
      <c r="A245" t="s">
        <v>575</v>
      </c>
      <c r="B245">
        <v>35</v>
      </c>
      <c r="C245" t="s">
        <v>339</v>
      </c>
      <c r="D245" t="s">
        <v>19</v>
      </c>
      <c r="E245" t="s">
        <v>323</v>
      </c>
      <c r="F245">
        <v>29</v>
      </c>
      <c r="G245">
        <v>85</v>
      </c>
      <c r="H245">
        <v>80</v>
      </c>
      <c r="I245">
        <v>18</v>
      </c>
      <c r="J245">
        <v>13</v>
      </c>
      <c r="K245">
        <v>4</v>
      </c>
      <c r="L245">
        <v>0</v>
      </c>
      <c r="M245">
        <v>1</v>
      </c>
      <c r="N245">
        <v>3</v>
      </c>
      <c r="O245">
        <v>1</v>
      </c>
      <c r="P245">
        <v>0</v>
      </c>
      <c r="Q245">
        <v>0</v>
      </c>
      <c r="R245">
        <f>SUM(J245*0.47)+(K245*0.85)+(L245*1.02)+(M245*1.4)+(N245*0.33)+(O245*0.33)-((0.29)*(H245-I245))</f>
        <v>-5.75</v>
      </c>
      <c r="S245">
        <f t="shared" si="9"/>
        <v>0</v>
      </c>
      <c r="T245" s="2">
        <f t="shared" si="10"/>
        <v>-5.75</v>
      </c>
      <c r="U245" s="2">
        <f t="shared" si="11"/>
        <v>-43.970588235294116</v>
      </c>
    </row>
    <row r="246" spans="1:21" ht="12.75">
      <c r="A246" t="s">
        <v>371</v>
      </c>
      <c r="B246">
        <v>28</v>
      </c>
      <c r="C246" t="s">
        <v>335</v>
      </c>
      <c r="D246" t="s">
        <v>22</v>
      </c>
      <c r="E246" t="s">
        <v>323</v>
      </c>
      <c r="F246">
        <v>34</v>
      </c>
      <c r="G246">
        <v>88</v>
      </c>
      <c r="H246">
        <v>79</v>
      </c>
      <c r="I246">
        <v>18</v>
      </c>
      <c r="J246">
        <v>16</v>
      </c>
      <c r="K246">
        <v>1</v>
      </c>
      <c r="L246">
        <v>0</v>
      </c>
      <c r="M246">
        <v>1</v>
      </c>
      <c r="N246">
        <v>5</v>
      </c>
      <c r="O246">
        <v>1</v>
      </c>
      <c r="P246">
        <v>0</v>
      </c>
      <c r="Q246">
        <v>0</v>
      </c>
      <c r="R246">
        <f>SUM(J246*0.47)+(K246*0.85)+(L246*1.02)+(M246*1.4)+(N246*0.33)+(O246*0.33)-((0.287)*(H246-I246))</f>
        <v>-5.756999999999998</v>
      </c>
      <c r="S246">
        <f t="shared" si="9"/>
        <v>0</v>
      </c>
      <c r="T246" s="2">
        <f t="shared" si="10"/>
        <v>-5.756999999999998</v>
      </c>
      <c r="U246" s="2">
        <f t="shared" si="11"/>
        <v>-42.52329545454543</v>
      </c>
    </row>
    <row r="247" spans="1:21" ht="12.75">
      <c r="A247" t="s">
        <v>587</v>
      </c>
      <c r="B247">
        <v>34</v>
      </c>
      <c r="C247" t="s">
        <v>330</v>
      </c>
      <c r="D247" t="s">
        <v>68</v>
      </c>
      <c r="E247" t="s">
        <v>323</v>
      </c>
      <c r="F247">
        <v>38</v>
      </c>
      <c r="G247">
        <v>60</v>
      </c>
      <c r="H247">
        <v>49</v>
      </c>
      <c r="I247">
        <v>6</v>
      </c>
      <c r="J247">
        <v>5</v>
      </c>
      <c r="K247">
        <v>1</v>
      </c>
      <c r="L247">
        <v>0</v>
      </c>
      <c r="M247">
        <v>0</v>
      </c>
      <c r="N247">
        <v>11</v>
      </c>
      <c r="O247">
        <v>0</v>
      </c>
      <c r="P247">
        <v>0</v>
      </c>
      <c r="Q247">
        <v>0</v>
      </c>
      <c r="R247">
        <f>SUM(J247*0.47)+(K247*0.85)+(L247*1.02)+(M247*1.4)+(N247*0.33)+(O247*0.33)-((0.293)*(H247-I247))</f>
        <v>-5.768999999999998</v>
      </c>
      <c r="S247">
        <f t="shared" si="9"/>
        <v>0</v>
      </c>
      <c r="T247" s="2">
        <f t="shared" si="10"/>
        <v>-5.768999999999998</v>
      </c>
      <c r="U247" s="2">
        <f t="shared" si="11"/>
        <v>-62.49749999999998</v>
      </c>
    </row>
    <row r="248" spans="1:21" ht="12.75">
      <c r="A248" t="s">
        <v>558</v>
      </c>
      <c r="B248">
        <v>34</v>
      </c>
      <c r="C248" t="s">
        <v>330</v>
      </c>
      <c r="D248" t="s">
        <v>68</v>
      </c>
      <c r="E248" t="s">
        <v>323</v>
      </c>
      <c r="F248">
        <v>90</v>
      </c>
      <c r="G248">
        <v>215</v>
      </c>
      <c r="H248">
        <v>201</v>
      </c>
      <c r="I248">
        <v>57</v>
      </c>
      <c r="J248">
        <v>43</v>
      </c>
      <c r="K248">
        <v>12</v>
      </c>
      <c r="L248">
        <v>0</v>
      </c>
      <c r="M248">
        <v>2</v>
      </c>
      <c r="N248">
        <v>10</v>
      </c>
      <c r="O248">
        <v>1</v>
      </c>
      <c r="P248">
        <v>1</v>
      </c>
      <c r="Q248">
        <v>2</v>
      </c>
      <c r="R248">
        <f>SUM(J248*0.47)+(K248*0.85)+(L248*1.02)+(M248*1.4)+(N248*0.33)+(O248*0.33)-((0.293)*(H248-I248))</f>
        <v>-5.352000000000011</v>
      </c>
      <c r="S248">
        <f t="shared" si="9"/>
        <v>-0.54</v>
      </c>
      <c r="T248" s="2">
        <f t="shared" si="10"/>
        <v>-5.892000000000011</v>
      </c>
      <c r="U248" s="2">
        <f t="shared" si="11"/>
        <v>-17.813023255813988</v>
      </c>
    </row>
    <row r="249" spans="1:21" ht="12.75">
      <c r="A249" t="s">
        <v>348</v>
      </c>
      <c r="B249">
        <v>0</v>
      </c>
      <c r="C249" t="s">
        <v>335</v>
      </c>
      <c r="D249" t="s">
        <v>45</v>
      </c>
      <c r="E249" t="s">
        <v>323</v>
      </c>
      <c r="F249">
        <v>87</v>
      </c>
      <c r="G249">
        <v>309</v>
      </c>
      <c r="H249">
        <v>280</v>
      </c>
      <c r="I249">
        <v>72</v>
      </c>
      <c r="J249">
        <v>54</v>
      </c>
      <c r="K249">
        <v>11</v>
      </c>
      <c r="L249">
        <v>2</v>
      </c>
      <c r="M249">
        <v>5</v>
      </c>
      <c r="N249">
        <v>26</v>
      </c>
      <c r="O249">
        <v>2</v>
      </c>
      <c r="P249">
        <v>3</v>
      </c>
      <c r="Q249">
        <v>0</v>
      </c>
      <c r="R249">
        <f>SUM(J249*0.47)+(K249*0.85)+(L249*1.02)+(M249*1.4)+(N249*0.33)+(O249*0.33)-((0.287)*(H249-I249))</f>
        <v>-6.686000000000007</v>
      </c>
      <c r="S249">
        <f t="shared" si="9"/>
        <v>0.66</v>
      </c>
      <c r="T249" s="2">
        <f t="shared" si="10"/>
        <v>-6.026000000000007</v>
      </c>
      <c r="U249" s="2">
        <f t="shared" si="11"/>
        <v>-12.67605177993529</v>
      </c>
    </row>
    <row r="250" spans="1:21" ht="12.75">
      <c r="A250" t="s">
        <v>338</v>
      </c>
      <c r="B250">
        <v>27</v>
      </c>
      <c r="C250" t="s">
        <v>339</v>
      </c>
      <c r="D250" t="s">
        <v>68</v>
      </c>
      <c r="E250" t="s">
        <v>323</v>
      </c>
      <c r="F250">
        <v>25</v>
      </c>
      <c r="G250">
        <v>46</v>
      </c>
      <c r="H250">
        <v>42</v>
      </c>
      <c r="I250">
        <v>6</v>
      </c>
      <c r="J250">
        <v>4</v>
      </c>
      <c r="K250">
        <v>2</v>
      </c>
      <c r="L250">
        <v>0</v>
      </c>
      <c r="M250">
        <v>0</v>
      </c>
      <c r="N250">
        <v>2</v>
      </c>
      <c r="O250">
        <v>2</v>
      </c>
      <c r="P250">
        <v>1</v>
      </c>
      <c r="Q250">
        <v>2</v>
      </c>
      <c r="R250">
        <f>SUM(J250*0.47)+(K250*0.85)+(L250*1.02)+(M250*1.4)+(N250*0.33)+(O250*0.33)-((0.29)*(H250-I250))</f>
        <v>-5.539999999999999</v>
      </c>
      <c r="S250">
        <f t="shared" si="9"/>
        <v>-0.54</v>
      </c>
      <c r="T250" s="2">
        <f t="shared" si="10"/>
        <v>-6.079999999999999</v>
      </c>
      <c r="U250" s="2">
        <f t="shared" si="11"/>
        <v>-85.91304347826086</v>
      </c>
    </row>
    <row r="251" spans="1:21" ht="12.75">
      <c r="A251" t="s">
        <v>517</v>
      </c>
      <c r="B251">
        <v>27</v>
      </c>
      <c r="C251" t="s">
        <v>326</v>
      </c>
      <c r="D251" t="s">
        <v>68</v>
      </c>
      <c r="E251" t="s">
        <v>323</v>
      </c>
      <c r="F251">
        <v>56</v>
      </c>
      <c r="G251">
        <v>118</v>
      </c>
      <c r="H251">
        <v>100</v>
      </c>
      <c r="I251">
        <v>20</v>
      </c>
      <c r="J251">
        <v>12</v>
      </c>
      <c r="K251">
        <v>5</v>
      </c>
      <c r="L251">
        <v>1</v>
      </c>
      <c r="M251">
        <v>2</v>
      </c>
      <c r="N251">
        <v>15</v>
      </c>
      <c r="O251">
        <v>2</v>
      </c>
      <c r="P251">
        <v>0</v>
      </c>
      <c r="Q251">
        <v>2</v>
      </c>
      <c r="R251">
        <f>SUM(J251*0.47)+(K251*0.85)+(L251*1.02)+(M251*1.4)+(N251*0.33)+(O251*0.33)-((0.308)*(H251-I251))</f>
        <v>-5.32</v>
      </c>
      <c r="S251">
        <f t="shared" si="9"/>
        <v>-0.76</v>
      </c>
      <c r="T251" s="2">
        <f t="shared" si="10"/>
        <v>-6.08</v>
      </c>
      <c r="U251" s="2">
        <f t="shared" si="11"/>
        <v>-33.49152542372882</v>
      </c>
    </row>
    <row r="252" spans="1:21" ht="12.75">
      <c r="A252" t="s">
        <v>392</v>
      </c>
      <c r="B252">
        <v>24</v>
      </c>
      <c r="C252" t="s">
        <v>326</v>
      </c>
      <c r="D252" t="s">
        <v>28</v>
      </c>
      <c r="E252" t="s">
        <v>323</v>
      </c>
      <c r="F252">
        <v>52</v>
      </c>
      <c r="G252">
        <v>123</v>
      </c>
      <c r="H252">
        <v>117</v>
      </c>
      <c r="I252">
        <v>30</v>
      </c>
      <c r="J252">
        <v>20</v>
      </c>
      <c r="K252">
        <v>7</v>
      </c>
      <c r="L252">
        <v>2</v>
      </c>
      <c r="M252">
        <v>1</v>
      </c>
      <c r="N252">
        <v>2</v>
      </c>
      <c r="O252">
        <v>1</v>
      </c>
      <c r="P252">
        <v>4</v>
      </c>
      <c r="Q252">
        <v>0</v>
      </c>
      <c r="R252">
        <f>SUM(J252*0.47)+(K252*0.85)+(L252*1.02)+(M252*1.4)+(N252*0.33)+(O252*0.33)-((0.308)*(H252-I252))</f>
        <v>-7.016000000000005</v>
      </c>
      <c r="S252">
        <f t="shared" si="9"/>
        <v>0.88</v>
      </c>
      <c r="T252" s="2">
        <f t="shared" si="10"/>
        <v>-6.1360000000000054</v>
      </c>
      <c r="U252" s="2">
        <f t="shared" si="11"/>
        <v>-32.42601626016263</v>
      </c>
    </row>
    <row r="253" spans="1:21" ht="12.75">
      <c r="A253" t="s">
        <v>557</v>
      </c>
      <c r="B253">
        <v>27</v>
      </c>
      <c r="C253" t="s">
        <v>339</v>
      </c>
      <c r="D253" t="s">
        <v>19</v>
      </c>
      <c r="E253" t="s">
        <v>323</v>
      </c>
      <c r="F253">
        <v>35</v>
      </c>
      <c r="G253">
        <v>122</v>
      </c>
      <c r="H253">
        <v>110</v>
      </c>
      <c r="I253">
        <v>24</v>
      </c>
      <c r="J253">
        <v>17</v>
      </c>
      <c r="K253">
        <v>5</v>
      </c>
      <c r="L253">
        <v>0</v>
      </c>
      <c r="M253">
        <v>2</v>
      </c>
      <c r="N253">
        <v>11</v>
      </c>
      <c r="O253">
        <v>0</v>
      </c>
      <c r="P253">
        <v>0</v>
      </c>
      <c r="Q253">
        <v>0</v>
      </c>
      <c r="R253">
        <f>SUM(J253*0.47)+(K253*0.85)+(L253*1.02)+(M253*1.4)+(N253*0.33)+(O253*0.33)-((0.29)*(H253-I253))</f>
        <v>-6.27</v>
      </c>
      <c r="S253">
        <f t="shared" si="9"/>
        <v>0</v>
      </c>
      <c r="T253" s="2">
        <f t="shared" si="10"/>
        <v>-6.27</v>
      </c>
      <c r="U253" s="2">
        <f t="shared" si="11"/>
        <v>-33.40573770491803</v>
      </c>
    </row>
    <row r="254" spans="1:21" ht="12.75">
      <c r="A254" t="s">
        <v>470</v>
      </c>
      <c r="B254">
        <v>34</v>
      </c>
      <c r="C254" t="s">
        <v>330</v>
      </c>
      <c r="D254" t="s">
        <v>52</v>
      </c>
      <c r="E254" t="s">
        <v>323</v>
      </c>
      <c r="F254">
        <v>115</v>
      </c>
      <c r="G254">
        <v>490</v>
      </c>
      <c r="H254">
        <v>463</v>
      </c>
      <c r="I254">
        <v>131</v>
      </c>
      <c r="J254">
        <v>92</v>
      </c>
      <c r="K254">
        <v>25</v>
      </c>
      <c r="L254">
        <v>2</v>
      </c>
      <c r="M254">
        <v>12</v>
      </c>
      <c r="N254">
        <v>20</v>
      </c>
      <c r="O254">
        <v>4</v>
      </c>
      <c r="P254">
        <v>7</v>
      </c>
      <c r="Q254">
        <v>5</v>
      </c>
      <c r="R254">
        <f>SUM(J254*0.47)+(K254*0.85)+(L254*1.02)+(M254*1.4)+(N254*0.33)+(O254*0.33)-((0.293)*(H254-I254))</f>
        <v>-6.0260000000000105</v>
      </c>
      <c r="S254">
        <f t="shared" si="9"/>
        <v>-0.3599999999999999</v>
      </c>
      <c r="T254" s="2">
        <f t="shared" si="10"/>
        <v>-6.38600000000001</v>
      </c>
      <c r="U254" s="2">
        <f t="shared" si="11"/>
        <v>-8.471224489795931</v>
      </c>
    </row>
    <row r="255" spans="1:21" ht="12.75">
      <c r="A255" t="s">
        <v>340</v>
      </c>
      <c r="B255">
        <v>23</v>
      </c>
      <c r="C255" t="s">
        <v>341</v>
      </c>
      <c r="D255" t="s">
        <v>22</v>
      </c>
      <c r="E255" t="s">
        <v>323</v>
      </c>
      <c r="F255">
        <v>26</v>
      </c>
      <c r="G255">
        <v>66</v>
      </c>
      <c r="H255">
        <v>61</v>
      </c>
      <c r="I255">
        <v>14</v>
      </c>
      <c r="J255">
        <v>12</v>
      </c>
      <c r="K255">
        <v>1</v>
      </c>
      <c r="L255">
        <v>1</v>
      </c>
      <c r="M255">
        <v>0</v>
      </c>
      <c r="N255">
        <v>4</v>
      </c>
      <c r="O255">
        <v>0</v>
      </c>
      <c r="P255">
        <v>1</v>
      </c>
      <c r="Q255">
        <v>1</v>
      </c>
      <c r="R255">
        <f>SUM(J255*0.47)+(K255*0.85)+(L255*1.02)+(M255*1.4)+(N255*0.33)+(O255*0.33)-((0.322)*(H255-I255))</f>
        <v>-6.304</v>
      </c>
      <c r="S255">
        <f t="shared" si="9"/>
        <v>-0.16</v>
      </c>
      <c r="T255" s="2">
        <f t="shared" si="10"/>
        <v>-6.464</v>
      </c>
      <c r="U255" s="2">
        <f t="shared" si="11"/>
        <v>-63.66060606060607</v>
      </c>
    </row>
    <row r="256" spans="1:21" ht="12.75">
      <c r="A256" t="s">
        <v>388</v>
      </c>
      <c r="B256">
        <v>25</v>
      </c>
      <c r="C256" t="s">
        <v>344</v>
      </c>
      <c r="D256" t="s">
        <v>52</v>
      </c>
      <c r="E256" t="s">
        <v>323</v>
      </c>
      <c r="F256">
        <v>26</v>
      </c>
      <c r="G256">
        <v>72</v>
      </c>
      <c r="H256">
        <v>64</v>
      </c>
      <c r="I256">
        <v>12</v>
      </c>
      <c r="J256">
        <v>11</v>
      </c>
      <c r="K256">
        <v>1</v>
      </c>
      <c r="L256">
        <v>0</v>
      </c>
      <c r="M256">
        <v>0</v>
      </c>
      <c r="N256">
        <v>6</v>
      </c>
      <c r="O256">
        <v>2</v>
      </c>
      <c r="P256">
        <v>0</v>
      </c>
      <c r="Q256">
        <v>0</v>
      </c>
      <c r="R256">
        <f>SUM(J256*0.47)+(K256*0.85)+(L256*1.02)+(M256*1.4)+(N256*0.33)+(O256*0.33)-((0.296)*(H256-I256))</f>
        <v>-6.731999999999999</v>
      </c>
      <c r="S256">
        <f t="shared" si="9"/>
        <v>0</v>
      </c>
      <c r="T256" s="2">
        <f t="shared" si="10"/>
        <v>-6.731999999999999</v>
      </c>
      <c r="U256" s="2">
        <f t="shared" si="11"/>
        <v>-60.77499999999999</v>
      </c>
    </row>
    <row r="257" spans="1:21" ht="12.75">
      <c r="A257" t="s">
        <v>556</v>
      </c>
      <c r="B257">
        <v>25</v>
      </c>
      <c r="C257" t="s">
        <v>330</v>
      </c>
      <c r="D257" t="s">
        <v>28</v>
      </c>
      <c r="E257" t="s">
        <v>323</v>
      </c>
      <c r="F257">
        <v>114</v>
      </c>
      <c r="G257">
        <v>480</v>
      </c>
      <c r="H257">
        <v>450</v>
      </c>
      <c r="I257">
        <v>120</v>
      </c>
      <c r="J257">
        <v>76</v>
      </c>
      <c r="K257">
        <v>25</v>
      </c>
      <c r="L257">
        <v>3</v>
      </c>
      <c r="M257">
        <v>16</v>
      </c>
      <c r="N257">
        <v>26</v>
      </c>
      <c r="O257">
        <v>1</v>
      </c>
      <c r="P257">
        <v>7</v>
      </c>
      <c r="Q257">
        <v>8</v>
      </c>
      <c r="R257">
        <f>SUM(J257*0.47)+(K257*0.85)+(L257*1.02)+(M257*1.4)+(N257*0.33)+(O257*0.33)-((0.293)*(H257-I257))</f>
        <v>-5.349999999999994</v>
      </c>
      <c r="S257">
        <f t="shared" si="9"/>
        <v>-1.5</v>
      </c>
      <c r="T257" s="2">
        <f t="shared" si="10"/>
        <v>-6.849999999999994</v>
      </c>
      <c r="U257" s="2">
        <f t="shared" si="11"/>
        <v>-9.276041666666659</v>
      </c>
    </row>
    <row r="258" spans="1:21" ht="12.75">
      <c r="A258" t="s">
        <v>528</v>
      </c>
      <c r="B258">
        <v>35</v>
      </c>
      <c r="C258" t="s">
        <v>330</v>
      </c>
      <c r="D258" t="s">
        <v>45</v>
      </c>
      <c r="E258" t="s">
        <v>323</v>
      </c>
      <c r="F258">
        <v>75</v>
      </c>
      <c r="G258">
        <v>213</v>
      </c>
      <c r="H258">
        <v>201</v>
      </c>
      <c r="I258">
        <v>48</v>
      </c>
      <c r="J258">
        <v>32</v>
      </c>
      <c r="K258">
        <v>5</v>
      </c>
      <c r="L258">
        <v>0</v>
      </c>
      <c r="M258">
        <v>11</v>
      </c>
      <c r="N258">
        <v>10</v>
      </c>
      <c r="O258">
        <v>0</v>
      </c>
      <c r="P258">
        <v>1</v>
      </c>
      <c r="Q258">
        <v>1</v>
      </c>
      <c r="R258">
        <f>SUM(J258*0.47)+(K258*0.85)+(L258*1.02)+(M258*1.4)+(N258*0.33)+(O258*0.33)-((0.293)*(H258-I258))</f>
        <v>-6.839000000000006</v>
      </c>
      <c r="S258">
        <f aca="true" t="shared" si="12" ref="S258:S319">SUM(P258*0.22)-(Q258*0.38)</f>
        <v>-0.16</v>
      </c>
      <c r="T258" s="2">
        <f aca="true" t="shared" si="13" ref="T258:T319">SUM(R258+S258)</f>
        <v>-6.999000000000006</v>
      </c>
      <c r="U258" s="2">
        <f t="shared" si="11"/>
        <v>-21.35845070422537</v>
      </c>
    </row>
    <row r="259" spans="1:21" ht="12.75">
      <c r="A259" t="s">
        <v>518</v>
      </c>
      <c r="B259">
        <v>0</v>
      </c>
      <c r="C259" t="s">
        <v>343</v>
      </c>
      <c r="D259" t="s">
        <v>22</v>
      </c>
      <c r="E259" t="s">
        <v>323</v>
      </c>
      <c r="F259">
        <v>65</v>
      </c>
      <c r="G259">
        <v>284</v>
      </c>
      <c r="H259">
        <v>259</v>
      </c>
      <c r="I259">
        <v>63</v>
      </c>
      <c r="J259">
        <v>48</v>
      </c>
      <c r="K259">
        <v>12</v>
      </c>
      <c r="L259">
        <v>1</v>
      </c>
      <c r="M259">
        <v>2</v>
      </c>
      <c r="N259">
        <v>24</v>
      </c>
      <c r="O259">
        <v>0</v>
      </c>
      <c r="P259">
        <v>8</v>
      </c>
      <c r="Q259">
        <v>1</v>
      </c>
      <c r="R259">
        <f>SUM(J259*0.47)+(K259*0.85)+(L259*1.02)+(M259*1.4)+(N259*0.33)+(O259*0.33)-((0.27)*(H259-I259))</f>
        <v>-8.420000000000002</v>
      </c>
      <c r="S259">
        <f t="shared" si="12"/>
        <v>1.38</v>
      </c>
      <c r="T259" s="2">
        <f t="shared" si="13"/>
        <v>-7.040000000000002</v>
      </c>
      <c r="U259" s="2">
        <f aca="true" t="shared" si="14" ref="U259:U319">SUM((T259/G259)*650)</f>
        <v>-16.11267605633803</v>
      </c>
    </row>
    <row r="260" spans="1:21" ht="12.75">
      <c r="A260" t="s">
        <v>461</v>
      </c>
      <c r="B260">
        <v>38</v>
      </c>
      <c r="C260" t="s">
        <v>343</v>
      </c>
      <c r="D260" t="s">
        <v>49</v>
      </c>
      <c r="E260" t="s">
        <v>323</v>
      </c>
      <c r="F260">
        <v>26</v>
      </c>
      <c r="G260">
        <v>103</v>
      </c>
      <c r="H260">
        <v>90</v>
      </c>
      <c r="I260">
        <v>16</v>
      </c>
      <c r="J260">
        <v>13</v>
      </c>
      <c r="K260">
        <v>2</v>
      </c>
      <c r="L260">
        <v>0</v>
      </c>
      <c r="M260">
        <v>1</v>
      </c>
      <c r="N260">
        <v>10</v>
      </c>
      <c r="O260">
        <v>1</v>
      </c>
      <c r="P260">
        <v>2</v>
      </c>
      <c r="Q260">
        <v>1</v>
      </c>
      <c r="R260">
        <f>SUM(J260*0.47)+(K260*0.85)+(L260*1.02)+(M260*1.4)+(N260*0.33)+(O260*0.33)-((0.27)*(H260-I260))</f>
        <v>-7.140000000000001</v>
      </c>
      <c r="S260">
        <f t="shared" si="12"/>
        <v>0.06</v>
      </c>
      <c r="T260" s="2">
        <f t="shared" si="13"/>
        <v>-7.080000000000001</v>
      </c>
      <c r="U260" s="2">
        <f t="shared" si="14"/>
        <v>-44.67961165048544</v>
      </c>
    </row>
    <row r="261" spans="1:21" ht="12.75">
      <c r="A261" t="s">
        <v>613</v>
      </c>
      <c r="B261">
        <v>30</v>
      </c>
      <c r="C261" t="s">
        <v>335</v>
      </c>
      <c r="D261" t="s">
        <v>34</v>
      </c>
      <c r="E261" t="s">
        <v>323</v>
      </c>
      <c r="F261">
        <v>88</v>
      </c>
      <c r="G261">
        <v>340</v>
      </c>
      <c r="H261">
        <v>315</v>
      </c>
      <c r="I261">
        <v>88</v>
      </c>
      <c r="J261">
        <v>77</v>
      </c>
      <c r="K261">
        <v>9</v>
      </c>
      <c r="L261">
        <v>2</v>
      </c>
      <c r="M261">
        <v>0</v>
      </c>
      <c r="N261">
        <v>18</v>
      </c>
      <c r="O261">
        <v>3</v>
      </c>
      <c r="P261">
        <v>37</v>
      </c>
      <c r="Q261">
        <v>8</v>
      </c>
      <c r="R261">
        <f>SUM(J261*0.47)+(K261*0.85)+(L261*1.02)+(M261*1.4)+(N261*0.33)+(O261*0.33)-((0.287)*(H261-I261))</f>
        <v>-12.339000000000006</v>
      </c>
      <c r="S261">
        <f t="shared" si="12"/>
        <v>5.1000000000000005</v>
      </c>
      <c r="T261" s="2">
        <f t="shared" si="13"/>
        <v>-7.239000000000005</v>
      </c>
      <c r="U261" s="2">
        <f t="shared" si="14"/>
        <v>-13.839264705882362</v>
      </c>
    </row>
    <row r="262" spans="1:21" ht="12.75">
      <c r="A262" t="s">
        <v>533</v>
      </c>
      <c r="B262">
        <v>36</v>
      </c>
      <c r="C262" t="s">
        <v>332</v>
      </c>
      <c r="D262" t="s">
        <v>19</v>
      </c>
      <c r="E262" t="s">
        <v>323</v>
      </c>
      <c r="F262">
        <v>44</v>
      </c>
      <c r="G262">
        <v>152</v>
      </c>
      <c r="H262">
        <v>138</v>
      </c>
      <c r="I262">
        <v>32</v>
      </c>
      <c r="J262">
        <v>25</v>
      </c>
      <c r="K262">
        <v>7</v>
      </c>
      <c r="L262">
        <v>0</v>
      </c>
      <c r="M262">
        <v>0</v>
      </c>
      <c r="N262">
        <v>9</v>
      </c>
      <c r="O262">
        <v>5</v>
      </c>
      <c r="P262">
        <v>1</v>
      </c>
      <c r="Q262">
        <v>0</v>
      </c>
      <c r="R262">
        <f>SUM(J262*0.47)+(K262*0.85)+(L262*1.02)+(M262*1.4)+(N262*0.33)+(O262*0.33)-((0.281)*(H262-I262))</f>
        <v>-7.466000000000005</v>
      </c>
      <c r="S262">
        <f t="shared" si="12"/>
        <v>0.22</v>
      </c>
      <c r="T262" s="2">
        <f t="shared" si="13"/>
        <v>-7.246000000000005</v>
      </c>
      <c r="U262" s="2">
        <f t="shared" si="14"/>
        <v>-30.98618421052634</v>
      </c>
    </row>
    <row r="263" spans="1:21" ht="12.75">
      <c r="A263" t="s">
        <v>500</v>
      </c>
      <c r="B263">
        <v>31</v>
      </c>
      <c r="C263" t="s">
        <v>337</v>
      </c>
      <c r="D263" t="s">
        <v>19</v>
      </c>
      <c r="E263" t="s">
        <v>323</v>
      </c>
      <c r="F263">
        <v>74</v>
      </c>
      <c r="G263">
        <v>283</v>
      </c>
      <c r="H263">
        <v>245</v>
      </c>
      <c r="I263">
        <v>63</v>
      </c>
      <c r="J263">
        <v>55</v>
      </c>
      <c r="K263">
        <v>6</v>
      </c>
      <c r="L263">
        <v>0</v>
      </c>
      <c r="M263">
        <v>2</v>
      </c>
      <c r="N263">
        <v>33</v>
      </c>
      <c r="O263">
        <v>1</v>
      </c>
      <c r="P263">
        <v>0</v>
      </c>
      <c r="Q263">
        <v>0</v>
      </c>
      <c r="R263">
        <f>SUM(J263*0.47)+(K263*0.85)+(L263*1.02)+(M263*1.4)+(N263*0.33)+(O263*0.33)-((0.287)*(H263-I263))</f>
        <v>-7.264000000000003</v>
      </c>
      <c r="S263">
        <f t="shared" si="12"/>
        <v>0</v>
      </c>
      <c r="T263" s="2">
        <f t="shared" si="13"/>
        <v>-7.264000000000003</v>
      </c>
      <c r="U263" s="2">
        <f t="shared" si="14"/>
        <v>-16.684098939929335</v>
      </c>
    </row>
    <row r="264" spans="1:21" ht="12.75">
      <c r="A264" t="s">
        <v>475</v>
      </c>
      <c r="B264">
        <v>33</v>
      </c>
      <c r="C264" t="s">
        <v>358</v>
      </c>
      <c r="D264" t="s">
        <v>19</v>
      </c>
      <c r="E264" t="s">
        <v>323</v>
      </c>
      <c r="F264">
        <v>104</v>
      </c>
      <c r="G264">
        <v>417</v>
      </c>
      <c r="H264">
        <v>387</v>
      </c>
      <c r="I264">
        <v>107</v>
      </c>
      <c r="J264">
        <v>74</v>
      </c>
      <c r="K264">
        <v>24</v>
      </c>
      <c r="L264">
        <v>0</v>
      </c>
      <c r="M264">
        <v>9</v>
      </c>
      <c r="N264">
        <v>15</v>
      </c>
      <c r="O264">
        <v>6</v>
      </c>
      <c r="P264">
        <v>0</v>
      </c>
      <c r="Q264">
        <v>0</v>
      </c>
      <c r="R264">
        <f>SUM(J264*0.47)+(K264*0.85)+(L264*1.02)+(M264*1.4)+(N264*0.33)+(O264*0.33)-((0.293)*(H264-I264))</f>
        <v>-7.329999999999984</v>
      </c>
      <c r="S264">
        <f t="shared" si="12"/>
        <v>0</v>
      </c>
      <c r="T264" s="2">
        <f t="shared" si="13"/>
        <v>-7.329999999999984</v>
      </c>
      <c r="U264" s="2">
        <f t="shared" si="14"/>
        <v>-11.425659472422037</v>
      </c>
    </row>
    <row r="265" spans="1:21" ht="12.75">
      <c r="A265" t="s">
        <v>361</v>
      </c>
      <c r="B265">
        <v>27</v>
      </c>
      <c r="C265" t="s">
        <v>343</v>
      </c>
      <c r="D265" t="s">
        <v>19</v>
      </c>
      <c r="E265" t="s">
        <v>323</v>
      </c>
      <c r="F265">
        <v>29</v>
      </c>
      <c r="G265">
        <v>95</v>
      </c>
      <c r="H265">
        <v>85</v>
      </c>
      <c r="I265">
        <v>13</v>
      </c>
      <c r="J265">
        <v>8</v>
      </c>
      <c r="K265">
        <v>3</v>
      </c>
      <c r="L265">
        <v>1</v>
      </c>
      <c r="M265">
        <v>1</v>
      </c>
      <c r="N265">
        <v>9</v>
      </c>
      <c r="O265">
        <v>1</v>
      </c>
      <c r="P265">
        <v>0</v>
      </c>
      <c r="Q265">
        <v>0</v>
      </c>
      <c r="R265">
        <f>SUM(J265*0.47)+(K265*0.85)+(L265*1.02)+(M265*1.4)+(N265*0.33)+(O265*0.33)-((0.27)*(H265-I265))</f>
        <v>-7.41</v>
      </c>
      <c r="S265">
        <f t="shared" si="12"/>
        <v>0</v>
      </c>
      <c r="T265" s="2">
        <f t="shared" si="13"/>
        <v>-7.41</v>
      </c>
      <c r="U265" s="2">
        <f t="shared" si="14"/>
        <v>-50.7</v>
      </c>
    </row>
    <row r="266" spans="1:21" ht="12.75">
      <c r="A266" t="s">
        <v>522</v>
      </c>
      <c r="B266">
        <v>32</v>
      </c>
      <c r="C266" t="s">
        <v>332</v>
      </c>
      <c r="D266" t="s">
        <v>19</v>
      </c>
      <c r="E266" t="s">
        <v>323</v>
      </c>
      <c r="F266">
        <v>23</v>
      </c>
      <c r="G266">
        <v>55</v>
      </c>
      <c r="H266">
        <v>53</v>
      </c>
      <c r="I266">
        <v>9</v>
      </c>
      <c r="J266">
        <v>9</v>
      </c>
      <c r="K266">
        <v>0</v>
      </c>
      <c r="L266">
        <v>0</v>
      </c>
      <c r="M266">
        <v>0</v>
      </c>
      <c r="N266">
        <v>1</v>
      </c>
      <c r="O266">
        <v>1</v>
      </c>
      <c r="P266">
        <v>0</v>
      </c>
      <c r="Q266">
        <v>0</v>
      </c>
      <c r="R266">
        <f>SUM(J266*0.47)+(K266*0.85)+(L266*1.02)+(M266*1.4)+(N266*0.33)+(O266*0.33)-((0.281)*(H266-I266))</f>
        <v>-7.474000000000001</v>
      </c>
      <c r="S266">
        <f t="shared" si="12"/>
        <v>0</v>
      </c>
      <c r="T266" s="2">
        <f t="shared" si="13"/>
        <v>-7.474000000000001</v>
      </c>
      <c r="U266" s="2">
        <f t="shared" si="14"/>
        <v>-88.32909090909092</v>
      </c>
    </row>
    <row r="267" spans="1:21" ht="12.75">
      <c r="A267" t="s">
        <v>454</v>
      </c>
      <c r="B267">
        <v>28</v>
      </c>
      <c r="C267" t="s">
        <v>330</v>
      </c>
      <c r="D267" t="s">
        <v>19</v>
      </c>
      <c r="E267" t="s">
        <v>323</v>
      </c>
      <c r="F267">
        <v>28</v>
      </c>
      <c r="G267">
        <v>92</v>
      </c>
      <c r="H267">
        <v>86</v>
      </c>
      <c r="I267">
        <v>19</v>
      </c>
      <c r="J267">
        <v>15</v>
      </c>
      <c r="K267">
        <v>3</v>
      </c>
      <c r="L267">
        <v>0</v>
      </c>
      <c r="M267">
        <v>1</v>
      </c>
      <c r="N267">
        <v>2</v>
      </c>
      <c r="O267">
        <v>1</v>
      </c>
      <c r="P267">
        <v>0</v>
      </c>
      <c r="Q267">
        <v>0</v>
      </c>
      <c r="R267">
        <f>SUM(J267*0.47)+(K267*0.85)+(L267*1.02)+(M267*1.4)+(N267*0.33)+(O267*0.33)-((0.293)*(H267-I267))</f>
        <v>-7.641</v>
      </c>
      <c r="S267">
        <f t="shared" si="12"/>
        <v>0</v>
      </c>
      <c r="T267" s="2">
        <f t="shared" si="13"/>
        <v>-7.641</v>
      </c>
      <c r="U267" s="2">
        <f t="shared" si="14"/>
        <v>-53.985326086956526</v>
      </c>
    </row>
    <row r="268" spans="1:21" ht="12.75">
      <c r="A268" t="s">
        <v>420</v>
      </c>
      <c r="B268">
        <v>38</v>
      </c>
      <c r="C268" t="s">
        <v>337</v>
      </c>
      <c r="D268" t="s">
        <v>22</v>
      </c>
      <c r="E268" t="s">
        <v>323</v>
      </c>
      <c r="F268">
        <v>87</v>
      </c>
      <c r="G268">
        <v>271</v>
      </c>
      <c r="H268">
        <v>247</v>
      </c>
      <c r="I268">
        <v>65</v>
      </c>
      <c r="J268">
        <v>52</v>
      </c>
      <c r="K268">
        <v>8</v>
      </c>
      <c r="L268">
        <v>0</v>
      </c>
      <c r="M268">
        <v>5</v>
      </c>
      <c r="N268">
        <v>13</v>
      </c>
      <c r="O268">
        <v>6</v>
      </c>
      <c r="P268">
        <v>0</v>
      </c>
      <c r="Q268">
        <v>0</v>
      </c>
      <c r="R268">
        <f>SUM(J268*0.47)+(K268*0.85)+(L268*1.02)+(M268*1.4)+(N268*0.33)+(O268*0.33)-((0.287)*(H268-I268))</f>
        <v>-7.724000000000004</v>
      </c>
      <c r="S268">
        <f t="shared" si="12"/>
        <v>0</v>
      </c>
      <c r="T268" s="2">
        <f t="shared" si="13"/>
        <v>-7.724000000000004</v>
      </c>
      <c r="U268" s="2">
        <f t="shared" si="14"/>
        <v>-18.526199261992627</v>
      </c>
    </row>
    <row r="269" spans="1:21" ht="12.75">
      <c r="A269" t="s">
        <v>477</v>
      </c>
      <c r="B269">
        <v>30</v>
      </c>
      <c r="C269" t="s">
        <v>343</v>
      </c>
      <c r="D269" t="s">
        <v>19</v>
      </c>
      <c r="E269" t="s">
        <v>323</v>
      </c>
      <c r="F269">
        <v>44</v>
      </c>
      <c r="G269">
        <v>165</v>
      </c>
      <c r="H269">
        <v>148</v>
      </c>
      <c r="I269">
        <v>31</v>
      </c>
      <c r="J269">
        <v>22</v>
      </c>
      <c r="K269">
        <v>8</v>
      </c>
      <c r="L269">
        <v>0</v>
      </c>
      <c r="M269">
        <v>1</v>
      </c>
      <c r="N269">
        <v>15</v>
      </c>
      <c r="O269">
        <v>1</v>
      </c>
      <c r="P269">
        <v>0</v>
      </c>
      <c r="Q269">
        <v>0</v>
      </c>
      <c r="R269">
        <f>SUM(J269*0.47)+(K269*0.85)+(L269*1.02)+(M269*1.4)+(N269*0.33)+(O269*0.33)-((0.27)*(H269-I269))</f>
        <v>-7.770000000000007</v>
      </c>
      <c r="S269">
        <f t="shared" si="12"/>
        <v>0</v>
      </c>
      <c r="T269" s="2">
        <f t="shared" si="13"/>
        <v>-7.770000000000007</v>
      </c>
      <c r="U269" s="2">
        <f t="shared" si="14"/>
        <v>-30.609090909090938</v>
      </c>
    </row>
    <row r="270" spans="1:21" ht="12.75">
      <c r="A270" t="s">
        <v>585</v>
      </c>
      <c r="B270">
        <v>37</v>
      </c>
      <c r="C270" t="s">
        <v>324</v>
      </c>
      <c r="D270" t="s">
        <v>68</v>
      </c>
      <c r="E270" t="s">
        <v>323</v>
      </c>
      <c r="F270">
        <v>72</v>
      </c>
      <c r="G270">
        <v>197</v>
      </c>
      <c r="H270">
        <v>172</v>
      </c>
      <c r="I270">
        <v>39</v>
      </c>
      <c r="J270">
        <v>28</v>
      </c>
      <c r="K270">
        <v>9</v>
      </c>
      <c r="L270">
        <v>1</v>
      </c>
      <c r="M270">
        <v>1</v>
      </c>
      <c r="N270">
        <v>22</v>
      </c>
      <c r="O270">
        <v>2</v>
      </c>
      <c r="P270">
        <v>2</v>
      </c>
      <c r="Q270">
        <v>1</v>
      </c>
      <c r="R270">
        <f>SUM(J270*0.47)+(K270*0.85)+(L270*1.02)+(M270*1.4)+(N270*0.33)+(O270*0.33)-((0.296)*(H270-I270))</f>
        <v>-8.217999999999996</v>
      </c>
      <c r="S270">
        <f t="shared" si="12"/>
        <v>0.06</v>
      </c>
      <c r="T270" s="2">
        <f t="shared" si="13"/>
        <v>-8.157999999999996</v>
      </c>
      <c r="U270" s="2">
        <f t="shared" si="14"/>
        <v>-26.917258883248717</v>
      </c>
    </row>
    <row r="271" spans="1:21" ht="12.75">
      <c r="A271" t="s">
        <v>328</v>
      </c>
      <c r="B271">
        <v>32</v>
      </c>
      <c r="C271" t="s">
        <v>329</v>
      </c>
      <c r="D271" t="s">
        <v>19</v>
      </c>
      <c r="E271" t="s">
        <v>323</v>
      </c>
      <c r="F271">
        <v>56</v>
      </c>
      <c r="G271">
        <v>217</v>
      </c>
      <c r="H271">
        <v>191</v>
      </c>
      <c r="I271">
        <v>46</v>
      </c>
      <c r="J271">
        <v>37</v>
      </c>
      <c r="K271">
        <v>7</v>
      </c>
      <c r="L271">
        <v>0</v>
      </c>
      <c r="M271">
        <v>2</v>
      </c>
      <c r="N271">
        <v>17</v>
      </c>
      <c r="O271">
        <v>3</v>
      </c>
      <c r="P271">
        <v>1</v>
      </c>
      <c r="Q271">
        <v>0</v>
      </c>
      <c r="R271">
        <f>SUM(J271*0.47)+(K271*0.85)+(L271*1.02)+(M271*1.4)+(N271*0.33)+(O271*0.33)-((0.284)*(H271-I271))</f>
        <v>-8.439999999999998</v>
      </c>
      <c r="S271">
        <f t="shared" si="12"/>
        <v>0.22</v>
      </c>
      <c r="T271" s="2">
        <f t="shared" si="13"/>
        <v>-8.219999999999997</v>
      </c>
      <c r="U271" s="2">
        <f t="shared" si="14"/>
        <v>-24.622119815668192</v>
      </c>
    </row>
    <row r="272" spans="1:21" ht="12.75">
      <c r="A272" t="s">
        <v>404</v>
      </c>
      <c r="B272">
        <v>24</v>
      </c>
      <c r="C272" t="s">
        <v>332</v>
      </c>
      <c r="D272" t="s">
        <v>49</v>
      </c>
      <c r="E272" t="s">
        <v>323</v>
      </c>
      <c r="F272">
        <v>10</v>
      </c>
      <c r="G272">
        <v>40</v>
      </c>
      <c r="H272">
        <v>40</v>
      </c>
      <c r="I272">
        <v>5</v>
      </c>
      <c r="J272">
        <v>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2</v>
      </c>
      <c r="R272">
        <f>SUM(J272*0.47)+(K272*0.85)+(L272*1.02)+(M272*1.4)+(N272*0.33)+(O272*0.33)-((0.281)*(H272-I272))</f>
        <v>-7.485000000000001</v>
      </c>
      <c r="S272">
        <f t="shared" si="12"/>
        <v>-0.76</v>
      </c>
      <c r="T272" s="2">
        <f t="shared" si="13"/>
        <v>-8.245000000000001</v>
      </c>
      <c r="U272" s="2">
        <f t="shared" si="14"/>
        <v>-133.98125000000002</v>
      </c>
    </row>
    <row r="273" spans="1:21" ht="12.75">
      <c r="A273" t="s">
        <v>364</v>
      </c>
      <c r="B273">
        <v>23</v>
      </c>
      <c r="C273" t="s">
        <v>358</v>
      </c>
      <c r="D273" t="s">
        <v>52</v>
      </c>
      <c r="E273" t="s">
        <v>323</v>
      </c>
      <c r="F273">
        <v>63</v>
      </c>
      <c r="G273">
        <v>183</v>
      </c>
      <c r="H273">
        <v>163</v>
      </c>
      <c r="I273">
        <v>41</v>
      </c>
      <c r="J273">
        <v>36</v>
      </c>
      <c r="K273">
        <v>4</v>
      </c>
      <c r="L273">
        <v>1</v>
      </c>
      <c r="M273">
        <v>0</v>
      </c>
      <c r="N273">
        <v>11</v>
      </c>
      <c r="O273">
        <v>5</v>
      </c>
      <c r="P273">
        <v>9</v>
      </c>
      <c r="Q273">
        <v>3</v>
      </c>
      <c r="R273">
        <f>SUM(J273*0.47)+(K273*0.85)+(L273*1.02)+(M273*1.4)+(N273*0.33)+(O273*0.33)-((0.293)*(H273-I273))</f>
        <v>-9.126000000000001</v>
      </c>
      <c r="S273">
        <f t="shared" si="12"/>
        <v>0.8399999999999999</v>
      </c>
      <c r="T273" s="2">
        <f t="shared" si="13"/>
        <v>-8.286000000000001</v>
      </c>
      <c r="U273" s="2">
        <f t="shared" si="14"/>
        <v>-29.431147540983613</v>
      </c>
    </row>
    <row r="274" spans="1:21" ht="12.75">
      <c r="A274" t="s">
        <v>532</v>
      </c>
      <c r="B274">
        <v>28</v>
      </c>
      <c r="C274" t="s">
        <v>329</v>
      </c>
      <c r="D274" t="s">
        <v>19</v>
      </c>
      <c r="E274" t="s">
        <v>323</v>
      </c>
      <c r="F274">
        <v>33</v>
      </c>
      <c r="G274">
        <v>122</v>
      </c>
      <c r="H274">
        <v>109</v>
      </c>
      <c r="I274">
        <v>22</v>
      </c>
      <c r="J274">
        <v>18</v>
      </c>
      <c r="K274">
        <v>1</v>
      </c>
      <c r="L274">
        <v>0</v>
      </c>
      <c r="M274">
        <v>3</v>
      </c>
      <c r="N274">
        <v>8</v>
      </c>
      <c r="O274">
        <v>1</v>
      </c>
      <c r="P274">
        <v>0</v>
      </c>
      <c r="Q274">
        <v>1</v>
      </c>
      <c r="R274">
        <f>SUM(J274*0.47)+(K274*0.85)+(L274*1.02)+(M274*1.4)+(N274*0.33)+(O274*0.33)-((0.284)*(H274-I274))</f>
        <v>-8.228000000000002</v>
      </c>
      <c r="S274">
        <f t="shared" si="12"/>
        <v>-0.38</v>
      </c>
      <c r="T274" s="2">
        <f t="shared" si="13"/>
        <v>-8.608000000000002</v>
      </c>
      <c r="U274" s="2">
        <f t="shared" si="14"/>
        <v>-45.862295081967225</v>
      </c>
    </row>
    <row r="275" spans="1:21" ht="12.75">
      <c r="A275" t="s">
        <v>571</v>
      </c>
      <c r="B275">
        <v>32</v>
      </c>
      <c r="C275" t="s">
        <v>345</v>
      </c>
      <c r="D275" t="s">
        <v>22</v>
      </c>
      <c r="E275" t="s">
        <v>323</v>
      </c>
      <c r="F275">
        <v>87</v>
      </c>
      <c r="G275">
        <v>291</v>
      </c>
      <c r="H275">
        <v>271</v>
      </c>
      <c r="I275">
        <v>74</v>
      </c>
      <c r="J275">
        <v>60</v>
      </c>
      <c r="K275">
        <v>12</v>
      </c>
      <c r="L275">
        <v>1</v>
      </c>
      <c r="M275">
        <v>1</v>
      </c>
      <c r="N275">
        <v>17</v>
      </c>
      <c r="O275">
        <v>1</v>
      </c>
      <c r="P275">
        <v>7</v>
      </c>
      <c r="Q275">
        <v>1</v>
      </c>
      <c r="R275">
        <f>SUM(J275*0.47)+(K275*0.85)+(L275*1.02)+(M275*1.4)+(N275*0.33)+(O275*0.33)-((0.287)*(H275-I275))</f>
        <v>-9.778999999999996</v>
      </c>
      <c r="S275">
        <f t="shared" si="12"/>
        <v>1.1600000000000001</v>
      </c>
      <c r="T275" s="2">
        <f t="shared" si="13"/>
        <v>-8.618999999999996</v>
      </c>
      <c r="U275" s="2">
        <f t="shared" si="14"/>
        <v>-19.252061855670096</v>
      </c>
    </row>
    <row r="276" spans="1:21" ht="12.75">
      <c r="A276" t="s">
        <v>395</v>
      </c>
      <c r="B276">
        <v>25</v>
      </c>
      <c r="C276" t="s">
        <v>341</v>
      </c>
      <c r="D276" t="s">
        <v>22</v>
      </c>
      <c r="E276" t="s">
        <v>323</v>
      </c>
      <c r="F276">
        <v>20</v>
      </c>
      <c r="G276">
        <v>65</v>
      </c>
      <c r="H276">
        <v>56</v>
      </c>
      <c r="I276">
        <v>7</v>
      </c>
      <c r="J276">
        <v>5</v>
      </c>
      <c r="K276">
        <v>2</v>
      </c>
      <c r="L276">
        <v>0</v>
      </c>
      <c r="M276">
        <v>0</v>
      </c>
      <c r="N276">
        <v>7</v>
      </c>
      <c r="O276">
        <v>1</v>
      </c>
      <c r="P276">
        <v>1</v>
      </c>
      <c r="Q276">
        <v>0</v>
      </c>
      <c r="R276">
        <f>SUM(J276*0.47)+(K276*0.85)+(L276*1.02)+(M276*1.4)+(N276*0.33)+(O276*0.33)-((0.322)*(H276-I276))</f>
        <v>-9.088000000000001</v>
      </c>
      <c r="S276">
        <f t="shared" si="12"/>
        <v>0.22</v>
      </c>
      <c r="T276" s="2">
        <f t="shared" si="13"/>
        <v>-8.868</v>
      </c>
      <c r="U276" s="2">
        <f t="shared" si="14"/>
        <v>-88.68</v>
      </c>
    </row>
    <row r="277" spans="1:21" ht="12.75">
      <c r="A277" t="s">
        <v>623</v>
      </c>
      <c r="B277">
        <v>31</v>
      </c>
      <c r="C277" t="s">
        <v>369</v>
      </c>
      <c r="D277" t="s">
        <v>45</v>
      </c>
      <c r="E277" t="s">
        <v>323</v>
      </c>
      <c r="F277">
        <v>98</v>
      </c>
      <c r="G277">
        <v>367</v>
      </c>
      <c r="H277">
        <v>340</v>
      </c>
      <c r="I277">
        <v>87</v>
      </c>
      <c r="J277">
        <v>56</v>
      </c>
      <c r="K277">
        <v>17</v>
      </c>
      <c r="L277">
        <v>2</v>
      </c>
      <c r="M277">
        <v>12</v>
      </c>
      <c r="N277">
        <v>24</v>
      </c>
      <c r="O277">
        <v>0</v>
      </c>
      <c r="P277">
        <v>0</v>
      </c>
      <c r="Q277">
        <v>0</v>
      </c>
      <c r="R277">
        <f>SUM(J277*0.47)+(K277*0.85)+(L277*1.02)+(M277*1.4)+(N277*0.33)+(O277*0.33)-((0.302)*(H277-I277))</f>
        <v>-8.876000000000005</v>
      </c>
      <c r="S277">
        <f t="shared" si="12"/>
        <v>0</v>
      </c>
      <c r="T277" s="2">
        <f t="shared" si="13"/>
        <v>-8.876000000000005</v>
      </c>
      <c r="U277" s="2">
        <f t="shared" si="14"/>
        <v>-15.72043596730246</v>
      </c>
    </row>
    <row r="278" spans="1:21" ht="12.75">
      <c r="A278" t="s">
        <v>618</v>
      </c>
      <c r="B278">
        <v>30</v>
      </c>
      <c r="C278" t="s">
        <v>339</v>
      </c>
      <c r="D278" t="s">
        <v>52</v>
      </c>
      <c r="E278" t="s">
        <v>323</v>
      </c>
      <c r="F278">
        <v>65</v>
      </c>
      <c r="G278">
        <v>259</v>
      </c>
      <c r="H278">
        <v>236</v>
      </c>
      <c r="I278">
        <v>64</v>
      </c>
      <c r="J278">
        <v>50</v>
      </c>
      <c r="K278">
        <v>13</v>
      </c>
      <c r="L278">
        <v>1</v>
      </c>
      <c r="M278">
        <v>0</v>
      </c>
      <c r="N278">
        <v>12</v>
      </c>
      <c r="O278">
        <v>5</v>
      </c>
      <c r="P278">
        <v>2</v>
      </c>
      <c r="Q278">
        <v>2</v>
      </c>
      <c r="R278">
        <f>SUM(J278*0.47)+(K278*0.85)+(L278*1.02)+(M278*1.4)+(N278*0.33)+(O278*0.33)-((0.29)*(H278-I278))</f>
        <v>-8.699999999999996</v>
      </c>
      <c r="S278">
        <f t="shared" si="12"/>
        <v>-0.32</v>
      </c>
      <c r="T278" s="2">
        <f t="shared" si="13"/>
        <v>-9.019999999999996</v>
      </c>
      <c r="U278" s="2">
        <f t="shared" si="14"/>
        <v>-22.637065637065625</v>
      </c>
    </row>
    <row r="279" spans="1:21" ht="12.75">
      <c r="A279" t="s">
        <v>525</v>
      </c>
      <c r="B279">
        <v>28</v>
      </c>
      <c r="C279" t="s">
        <v>324</v>
      </c>
      <c r="D279" t="s">
        <v>45</v>
      </c>
      <c r="E279" t="s">
        <v>323</v>
      </c>
      <c r="F279">
        <v>97</v>
      </c>
      <c r="G279">
        <v>356</v>
      </c>
      <c r="H279">
        <v>320</v>
      </c>
      <c r="I279">
        <v>73</v>
      </c>
      <c r="J279">
        <v>40</v>
      </c>
      <c r="K279">
        <v>19</v>
      </c>
      <c r="L279">
        <v>0</v>
      </c>
      <c r="M279">
        <v>14</v>
      </c>
      <c r="N279">
        <v>30</v>
      </c>
      <c r="O279">
        <v>3</v>
      </c>
      <c r="P279">
        <v>4</v>
      </c>
      <c r="Q279">
        <v>6</v>
      </c>
      <c r="R279">
        <f>SUM(J279*0.47)+(K279*0.85)+(L279*1.02)+(M279*1.4)+(N279*0.33)+(O279*0.33)-((0.296)*(H279-I279))</f>
        <v>-7.671999999999997</v>
      </c>
      <c r="S279">
        <f t="shared" si="12"/>
        <v>-1.4000000000000004</v>
      </c>
      <c r="T279" s="2">
        <f t="shared" si="13"/>
        <v>-9.071999999999997</v>
      </c>
      <c r="U279" s="2">
        <f t="shared" si="14"/>
        <v>-16.56404494382022</v>
      </c>
    </row>
    <row r="280" spans="1:21" ht="12.75">
      <c r="A280" t="s">
        <v>501</v>
      </c>
      <c r="B280">
        <v>30</v>
      </c>
      <c r="C280" t="s">
        <v>362</v>
      </c>
      <c r="D280" t="s">
        <v>34</v>
      </c>
      <c r="E280" t="s">
        <v>323</v>
      </c>
      <c r="F280">
        <v>42</v>
      </c>
      <c r="G280">
        <v>137</v>
      </c>
      <c r="H280">
        <v>132</v>
      </c>
      <c r="I280">
        <v>33</v>
      </c>
      <c r="J280">
        <v>29</v>
      </c>
      <c r="K280">
        <v>2</v>
      </c>
      <c r="L280">
        <v>0</v>
      </c>
      <c r="M280">
        <v>2</v>
      </c>
      <c r="N280">
        <v>3</v>
      </c>
      <c r="O280">
        <v>1</v>
      </c>
      <c r="P280">
        <v>4</v>
      </c>
      <c r="Q280">
        <v>2</v>
      </c>
      <c r="R280">
        <f>SUM(J280*0.47)+(K280*0.85)+(L280*1.02)+(M280*1.4)+(N280*0.33)+(O280*0.33)-((0.29)*(H280-I280))</f>
        <v>-9.260000000000002</v>
      </c>
      <c r="S280">
        <f t="shared" si="12"/>
        <v>0.12</v>
      </c>
      <c r="T280" s="2">
        <f t="shared" si="13"/>
        <v>-9.140000000000002</v>
      </c>
      <c r="U280" s="2">
        <f t="shared" si="14"/>
        <v>-43.36496350364965</v>
      </c>
    </row>
    <row r="281" spans="1:21" ht="12.75">
      <c r="A281" t="s">
        <v>519</v>
      </c>
      <c r="B281">
        <v>32</v>
      </c>
      <c r="C281" t="s">
        <v>362</v>
      </c>
      <c r="D281" t="s">
        <v>19</v>
      </c>
      <c r="E281" t="s">
        <v>323</v>
      </c>
      <c r="F281">
        <v>21</v>
      </c>
      <c r="G281">
        <v>60</v>
      </c>
      <c r="H281">
        <v>54</v>
      </c>
      <c r="I281">
        <v>5</v>
      </c>
      <c r="J281">
        <v>4</v>
      </c>
      <c r="K281">
        <v>0</v>
      </c>
      <c r="L281">
        <v>0</v>
      </c>
      <c r="M281">
        <v>1</v>
      </c>
      <c r="N281">
        <v>5</v>
      </c>
      <c r="O281">
        <v>0</v>
      </c>
      <c r="P281">
        <v>0</v>
      </c>
      <c r="Q281">
        <v>0</v>
      </c>
      <c r="R281">
        <f>SUM(J281*0.47)+(K281*0.85)+(L281*1.02)+(M281*1.4)+(N281*0.33)+(O281*0.33)-((0.29)*(H281-I281))</f>
        <v>-9.28</v>
      </c>
      <c r="S281">
        <f t="shared" si="12"/>
        <v>0</v>
      </c>
      <c r="T281" s="2">
        <f t="shared" si="13"/>
        <v>-9.28</v>
      </c>
      <c r="U281" s="2">
        <f t="shared" si="14"/>
        <v>-100.53333333333332</v>
      </c>
    </row>
    <row r="282" spans="1:21" ht="12.75">
      <c r="A282" t="s">
        <v>484</v>
      </c>
      <c r="B282">
        <v>28</v>
      </c>
      <c r="C282" t="s">
        <v>339</v>
      </c>
      <c r="D282" t="s">
        <v>52</v>
      </c>
      <c r="E282" t="s">
        <v>323</v>
      </c>
      <c r="F282">
        <v>60</v>
      </c>
      <c r="G282">
        <v>183</v>
      </c>
      <c r="H282">
        <v>170</v>
      </c>
      <c r="I282">
        <v>40</v>
      </c>
      <c r="J282">
        <v>29</v>
      </c>
      <c r="K282">
        <v>6</v>
      </c>
      <c r="L282">
        <v>2</v>
      </c>
      <c r="M282">
        <v>3</v>
      </c>
      <c r="N282">
        <v>9</v>
      </c>
      <c r="O282">
        <v>1</v>
      </c>
      <c r="P282">
        <v>2</v>
      </c>
      <c r="Q282">
        <v>1</v>
      </c>
      <c r="R282">
        <f>SUM(J282*0.47)+(K282*0.85)+(L282*1.02)+(M282*1.4)+(N282*0.33)+(O282*0.33)-((0.29)*(H282-I282))</f>
        <v>-9.430000000000003</v>
      </c>
      <c r="S282">
        <f t="shared" si="12"/>
        <v>0.06</v>
      </c>
      <c r="T282" s="2">
        <f t="shared" si="13"/>
        <v>-9.370000000000003</v>
      </c>
      <c r="U282" s="2">
        <f t="shared" si="14"/>
        <v>-33.28142076502733</v>
      </c>
    </row>
    <row r="283" spans="1:21" ht="12.75">
      <c r="A283" t="s">
        <v>617</v>
      </c>
      <c r="B283">
        <v>34</v>
      </c>
      <c r="C283" t="s">
        <v>337</v>
      </c>
      <c r="D283" t="s">
        <v>68</v>
      </c>
      <c r="E283" t="s">
        <v>323</v>
      </c>
      <c r="F283">
        <v>73</v>
      </c>
      <c r="G283">
        <v>137</v>
      </c>
      <c r="H283">
        <v>126</v>
      </c>
      <c r="I283">
        <v>28</v>
      </c>
      <c r="J283">
        <v>21</v>
      </c>
      <c r="K283">
        <v>6</v>
      </c>
      <c r="L283">
        <v>0</v>
      </c>
      <c r="M283">
        <v>1</v>
      </c>
      <c r="N283">
        <v>7</v>
      </c>
      <c r="O283">
        <v>0</v>
      </c>
      <c r="P283">
        <v>2</v>
      </c>
      <c r="Q283">
        <v>1</v>
      </c>
      <c r="R283">
        <f>SUM(J283*0.47)+(K283*0.85)+(L283*1.02)+(M283*1.4)+(N283*0.33)+(O283*0.33)-((0.287)*(H283-I283))</f>
        <v>-9.446000000000002</v>
      </c>
      <c r="S283">
        <f t="shared" si="12"/>
        <v>0.06</v>
      </c>
      <c r="T283" s="2">
        <f t="shared" si="13"/>
        <v>-9.386000000000001</v>
      </c>
      <c r="U283" s="2">
        <f t="shared" si="14"/>
        <v>-44.532116788321176</v>
      </c>
    </row>
    <row r="284" spans="1:21" ht="12.75">
      <c r="A284" t="s">
        <v>472</v>
      </c>
      <c r="B284">
        <v>33</v>
      </c>
      <c r="C284" t="s">
        <v>369</v>
      </c>
      <c r="D284" t="s">
        <v>28</v>
      </c>
      <c r="E284" t="s">
        <v>323</v>
      </c>
      <c r="F284">
        <v>91</v>
      </c>
      <c r="G284">
        <v>298</v>
      </c>
      <c r="H284">
        <v>271</v>
      </c>
      <c r="I284">
        <v>66</v>
      </c>
      <c r="J284">
        <v>43</v>
      </c>
      <c r="K284">
        <v>14</v>
      </c>
      <c r="L284">
        <v>0</v>
      </c>
      <c r="M284">
        <v>9</v>
      </c>
      <c r="N284">
        <v>23</v>
      </c>
      <c r="O284">
        <v>1</v>
      </c>
      <c r="P284">
        <v>1</v>
      </c>
      <c r="Q284">
        <v>1</v>
      </c>
      <c r="R284">
        <f>SUM(J284*0.47)+(K284*0.85)+(L284*1.02)+(M284*1.4)+(N284*0.33)+(O284*0.33)-((0.302)*(H284-I284))</f>
        <v>-9.279999999999994</v>
      </c>
      <c r="S284">
        <f t="shared" si="12"/>
        <v>-0.16</v>
      </c>
      <c r="T284" s="2">
        <f t="shared" si="13"/>
        <v>-9.439999999999994</v>
      </c>
      <c r="U284" s="2">
        <f t="shared" si="14"/>
        <v>-20.590604026845625</v>
      </c>
    </row>
    <row r="285" spans="1:21" ht="12.75">
      <c r="A285" t="s">
        <v>572</v>
      </c>
      <c r="B285">
        <v>30</v>
      </c>
      <c r="C285" t="s">
        <v>337</v>
      </c>
      <c r="D285" t="s">
        <v>28</v>
      </c>
      <c r="E285" t="s">
        <v>323</v>
      </c>
      <c r="F285">
        <v>91</v>
      </c>
      <c r="G285">
        <v>279</v>
      </c>
      <c r="H285">
        <v>253</v>
      </c>
      <c r="I285">
        <v>68</v>
      </c>
      <c r="J285">
        <v>56</v>
      </c>
      <c r="K285">
        <v>9</v>
      </c>
      <c r="L285">
        <v>2</v>
      </c>
      <c r="M285">
        <v>1</v>
      </c>
      <c r="N285">
        <v>16</v>
      </c>
      <c r="O285">
        <v>0</v>
      </c>
      <c r="P285">
        <v>6</v>
      </c>
      <c r="Q285">
        <v>1</v>
      </c>
      <c r="R285">
        <f>SUM(J285*0.47)+(K285*0.85)+(L285*1.02)+(M285*1.4)+(N285*0.33)+(O285*0.33)-((0.287)*(H285-I285))</f>
        <v>-10.405000000000001</v>
      </c>
      <c r="S285">
        <f t="shared" si="12"/>
        <v>0.9400000000000001</v>
      </c>
      <c r="T285" s="2">
        <f t="shared" si="13"/>
        <v>-9.465000000000002</v>
      </c>
      <c r="U285" s="2">
        <f t="shared" si="14"/>
        <v>-22.051075268817208</v>
      </c>
    </row>
    <row r="286" spans="1:21" ht="12.75">
      <c r="A286" t="s">
        <v>550</v>
      </c>
      <c r="B286">
        <v>39</v>
      </c>
      <c r="C286" t="s">
        <v>330</v>
      </c>
      <c r="D286" t="s">
        <v>19</v>
      </c>
      <c r="E286" t="s">
        <v>323</v>
      </c>
      <c r="F286">
        <v>59</v>
      </c>
      <c r="G286">
        <v>189</v>
      </c>
      <c r="H286">
        <v>166</v>
      </c>
      <c r="I286">
        <v>39</v>
      </c>
      <c r="J286">
        <v>30</v>
      </c>
      <c r="K286">
        <v>8</v>
      </c>
      <c r="L286">
        <v>0</v>
      </c>
      <c r="M286">
        <v>1</v>
      </c>
      <c r="N286">
        <v>17</v>
      </c>
      <c r="O286">
        <v>0</v>
      </c>
      <c r="P286">
        <v>0</v>
      </c>
      <c r="Q286">
        <v>1</v>
      </c>
      <c r="R286">
        <f>SUM(J286*0.47)+(K286*0.85)+(L286*1.02)+(M286*1.4)+(N286*0.33)+(O286*0.33)-((0.293)*(H286-I286))</f>
        <v>-9.301000000000002</v>
      </c>
      <c r="S286">
        <f t="shared" si="12"/>
        <v>-0.38</v>
      </c>
      <c r="T286" s="2">
        <f t="shared" si="13"/>
        <v>-9.681000000000003</v>
      </c>
      <c r="U286" s="2">
        <f t="shared" si="14"/>
        <v>-33.29444444444446</v>
      </c>
    </row>
    <row r="287" spans="1:21" ht="12.75">
      <c r="A287" t="s">
        <v>363</v>
      </c>
      <c r="B287">
        <v>23</v>
      </c>
      <c r="C287" t="s">
        <v>358</v>
      </c>
      <c r="D287" t="s">
        <v>52</v>
      </c>
      <c r="E287" t="s">
        <v>323</v>
      </c>
      <c r="F287">
        <v>30</v>
      </c>
      <c r="G287">
        <v>93</v>
      </c>
      <c r="H287">
        <v>77</v>
      </c>
      <c r="I287">
        <v>11</v>
      </c>
      <c r="J287">
        <v>10</v>
      </c>
      <c r="K287">
        <v>1</v>
      </c>
      <c r="L287">
        <v>0</v>
      </c>
      <c r="M287">
        <v>0</v>
      </c>
      <c r="N287">
        <v>12</v>
      </c>
      <c r="O287">
        <v>0</v>
      </c>
      <c r="P287">
        <v>4</v>
      </c>
      <c r="Q287">
        <v>2</v>
      </c>
      <c r="R287">
        <f>SUM(J287*0.47)+(K287*0.85)+(L287*1.02)+(M287*1.4)+(N287*0.33)+(O287*0.33)-((0.293)*(H287-I287))</f>
        <v>-9.828</v>
      </c>
      <c r="S287">
        <f t="shared" si="12"/>
        <v>0.12</v>
      </c>
      <c r="T287" s="2">
        <f t="shared" si="13"/>
        <v>-9.708</v>
      </c>
      <c r="U287" s="2">
        <f t="shared" si="14"/>
        <v>-67.85161290322581</v>
      </c>
    </row>
    <row r="288" spans="1:21" ht="12.75">
      <c r="A288" t="s">
        <v>359</v>
      </c>
      <c r="B288">
        <v>25</v>
      </c>
      <c r="C288" t="s">
        <v>339</v>
      </c>
      <c r="D288" t="s">
        <v>52</v>
      </c>
      <c r="E288" t="s">
        <v>323</v>
      </c>
      <c r="F288">
        <v>32</v>
      </c>
      <c r="G288">
        <v>90</v>
      </c>
      <c r="H288">
        <v>81</v>
      </c>
      <c r="I288">
        <v>14</v>
      </c>
      <c r="J288">
        <v>12</v>
      </c>
      <c r="K288">
        <v>2</v>
      </c>
      <c r="L288">
        <v>0</v>
      </c>
      <c r="M288">
        <v>0</v>
      </c>
      <c r="N288">
        <v>4</v>
      </c>
      <c r="O288">
        <v>3</v>
      </c>
      <c r="P288">
        <v>0</v>
      </c>
      <c r="Q288">
        <v>0</v>
      </c>
      <c r="R288">
        <f>SUM(J288*0.47)+(K288*0.85)+(L288*1.02)+(M288*1.4)+(N288*0.33)+(O288*0.33)-((0.29)*(H288-I288))</f>
        <v>-9.78</v>
      </c>
      <c r="S288">
        <f t="shared" si="12"/>
        <v>0</v>
      </c>
      <c r="T288" s="2">
        <f t="shared" si="13"/>
        <v>-9.78</v>
      </c>
      <c r="U288" s="2">
        <f t="shared" si="14"/>
        <v>-70.63333333333333</v>
      </c>
    </row>
    <row r="289" spans="1:21" ht="12.75">
      <c r="A289" t="s">
        <v>441</v>
      </c>
      <c r="B289">
        <v>38</v>
      </c>
      <c r="C289" t="s">
        <v>335</v>
      </c>
      <c r="D289" t="s">
        <v>68</v>
      </c>
      <c r="E289" t="s">
        <v>323</v>
      </c>
      <c r="F289">
        <v>68</v>
      </c>
      <c r="G289">
        <v>80</v>
      </c>
      <c r="H289">
        <v>71</v>
      </c>
      <c r="I289">
        <v>9</v>
      </c>
      <c r="J289">
        <v>6</v>
      </c>
      <c r="K289">
        <v>3</v>
      </c>
      <c r="L289">
        <v>0</v>
      </c>
      <c r="M289">
        <v>0</v>
      </c>
      <c r="N289">
        <v>8</v>
      </c>
      <c r="O289">
        <v>0</v>
      </c>
      <c r="P289">
        <v>0</v>
      </c>
      <c r="Q289">
        <v>0</v>
      </c>
      <c r="R289">
        <f>SUM(J289*0.47)+(K289*0.85)+(L289*1.02)+(M289*1.4)+(N289*0.33)+(O289*0.33)-((0.287)*(H289-I289))</f>
        <v>-9.783999999999997</v>
      </c>
      <c r="S289">
        <f t="shared" si="12"/>
        <v>0</v>
      </c>
      <c r="T289" s="2">
        <f t="shared" si="13"/>
        <v>-9.783999999999997</v>
      </c>
      <c r="U289" s="2">
        <f t="shared" si="14"/>
        <v>-79.49499999999998</v>
      </c>
    </row>
    <row r="290" spans="1:21" ht="12.75">
      <c r="A290" t="s">
        <v>400</v>
      </c>
      <c r="B290">
        <v>24</v>
      </c>
      <c r="C290" t="s">
        <v>358</v>
      </c>
      <c r="D290" t="s">
        <v>55</v>
      </c>
      <c r="E290" t="s">
        <v>323</v>
      </c>
      <c r="F290">
        <v>95</v>
      </c>
      <c r="G290">
        <v>320</v>
      </c>
      <c r="H290">
        <v>298</v>
      </c>
      <c r="I290">
        <v>74</v>
      </c>
      <c r="J290">
        <v>50</v>
      </c>
      <c r="K290">
        <v>12</v>
      </c>
      <c r="L290">
        <v>3</v>
      </c>
      <c r="M290">
        <v>9</v>
      </c>
      <c r="N290">
        <v>17</v>
      </c>
      <c r="O290">
        <v>3</v>
      </c>
      <c r="P290">
        <v>1</v>
      </c>
      <c r="Q290">
        <v>1</v>
      </c>
      <c r="R290">
        <f>SUM(J290*0.47)+(K290*0.85)+(L290*1.02)+(M290*1.4)+(N290*0.33)+(O290*0.33)-((0.293)*(H290-I290))</f>
        <v>-9.671999999999983</v>
      </c>
      <c r="S290">
        <f t="shared" si="12"/>
        <v>-0.16</v>
      </c>
      <c r="T290" s="2">
        <f t="shared" si="13"/>
        <v>-9.831999999999983</v>
      </c>
      <c r="U290" s="2">
        <f t="shared" si="14"/>
        <v>-19.971249999999966</v>
      </c>
    </row>
    <row r="291" spans="1:21" ht="12.75">
      <c r="A291" t="s">
        <v>439</v>
      </c>
      <c r="B291">
        <v>26</v>
      </c>
      <c r="C291" t="s">
        <v>345</v>
      </c>
      <c r="D291" t="s">
        <v>52</v>
      </c>
      <c r="E291" t="s">
        <v>323</v>
      </c>
      <c r="F291">
        <v>66</v>
      </c>
      <c r="G291">
        <v>200</v>
      </c>
      <c r="H291">
        <v>182</v>
      </c>
      <c r="I291">
        <v>44</v>
      </c>
      <c r="J291">
        <v>36</v>
      </c>
      <c r="K291">
        <v>8</v>
      </c>
      <c r="L291">
        <v>0</v>
      </c>
      <c r="M291">
        <v>0</v>
      </c>
      <c r="N291">
        <v>14</v>
      </c>
      <c r="O291">
        <v>1</v>
      </c>
      <c r="P291">
        <v>6</v>
      </c>
      <c r="Q291">
        <v>2</v>
      </c>
      <c r="R291">
        <f>SUM(J291*0.47)+(K291*0.85)+(L291*1.02)+(M291*1.4)+(N291*0.33)+(O291*0.33)-((0.287)*(H291-I291))</f>
        <v>-10.935999999999996</v>
      </c>
      <c r="S291">
        <f t="shared" si="12"/>
        <v>0.56</v>
      </c>
      <c r="T291" s="2">
        <f t="shared" si="13"/>
        <v>-10.375999999999996</v>
      </c>
      <c r="U291" s="2">
        <f t="shared" si="14"/>
        <v>-33.72199999999999</v>
      </c>
    </row>
    <row r="292" spans="1:21" ht="12.75">
      <c r="A292" t="s">
        <v>494</v>
      </c>
      <c r="B292">
        <v>30</v>
      </c>
      <c r="C292" t="s">
        <v>369</v>
      </c>
      <c r="D292" t="s">
        <v>52</v>
      </c>
      <c r="E292" t="s">
        <v>323</v>
      </c>
      <c r="F292">
        <v>84</v>
      </c>
      <c r="G292">
        <v>208</v>
      </c>
      <c r="H292">
        <v>184</v>
      </c>
      <c r="I292">
        <v>40</v>
      </c>
      <c r="J292">
        <v>30</v>
      </c>
      <c r="K292">
        <v>7</v>
      </c>
      <c r="L292">
        <v>1</v>
      </c>
      <c r="M292">
        <v>2</v>
      </c>
      <c r="N292">
        <v>20</v>
      </c>
      <c r="O292">
        <v>3</v>
      </c>
      <c r="P292">
        <v>9</v>
      </c>
      <c r="Q292">
        <v>2</v>
      </c>
      <c r="R292">
        <f>SUM(J292*0.47)+(K292*0.85)+(L292*1.02)+(M292*1.4)+(N292*0.33)+(O292*0.33)-((0.302)*(H292-I292))</f>
        <v>-12.027999999999999</v>
      </c>
      <c r="S292">
        <f t="shared" si="12"/>
        <v>1.22</v>
      </c>
      <c r="T292" s="2">
        <f t="shared" si="13"/>
        <v>-10.807999999999998</v>
      </c>
      <c r="U292" s="2">
        <f t="shared" si="14"/>
        <v>-33.775</v>
      </c>
    </row>
    <row r="293" spans="1:21" ht="12.75">
      <c r="A293" t="s">
        <v>579</v>
      </c>
      <c r="B293">
        <v>30</v>
      </c>
      <c r="C293" t="s">
        <v>335</v>
      </c>
      <c r="D293" t="s">
        <v>52</v>
      </c>
      <c r="E293" t="s">
        <v>323</v>
      </c>
      <c r="F293">
        <v>45</v>
      </c>
      <c r="G293">
        <v>142</v>
      </c>
      <c r="H293">
        <v>129</v>
      </c>
      <c r="I293">
        <v>26</v>
      </c>
      <c r="J293">
        <v>19</v>
      </c>
      <c r="K293">
        <v>6</v>
      </c>
      <c r="L293">
        <v>1</v>
      </c>
      <c r="M293">
        <v>0</v>
      </c>
      <c r="N293">
        <v>9</v>
      </c>
      <c r="O293">
        <v>2</v>
      </c>
      <c r="P293">
        <v>0</v>
      </c>
      <c r="Q293">
        <v>0</v>
      </c>
      <c r="R293">
        <f>SUM(J293*0.47)+(K293*0.85)+(L293*1.02)+(M293*1.4)+(N293*0.33)+(O293*0.33)-((0.287)*(H293-I293))</f>
        <v>-10.880999999999997</v>
      </c>
      <c r="S293">
        <f t="shared" si="12"/>
        <v>0</v>
      </c>
      <c r="T293" s="2">
        <f t="shared" si="13"/>
        <v>-10.880999999999997</v>
      </c>
      <c r="U293" s="2">
        <f t="shared" si="14"/>
        <v>-49.80739436619717</v>
      </c>
    </row>
    <row r="294" spans="1:21" ht="12.75">
      <c r="A294" t="s">
        <v>438</v>
      </c>
      <c r="B294">
        <v>28</v>
      </c>
      <c r="C294" t="s">
        <v>345</v>
      </c>
      <c r="D294" t="s">
        <v>52</v>
      </c>
      <c r="E294" t="s">
        <v>323</v>
      </c>
      <c r="F294">
        <v>92</v>
      </c>
      <c r="G294">
        <v>323</v>
      </c>
      <c r="H294">
        <v>293</v>
      </c>
      <c r="I294">
        <v>74</v>
      </c>
      <c r="J294">
        <v>61</v>
      </c>
      <c r="K294">
        <v>10</v>
      </c>
      <c r="L294">
        <v>2</v>
      </c>
      <c r="M294">
        <v>1</v>
      </c>
      <c r="N294">
        <v>24</v>
      </c>
      <c r="O294">
        <v>5</v>
      </c>
      <c r="P294">
        <v>15</v>
      </c>
      <c r="Q294">
        <v>4</v>
      </c>
      <c r="R294">
        <f>SUM(J294*0.47)+(K294*0.85)+(L294*1.02)+(M294*1.4)+(N294*0.33)+(O294*0.33)-((0.287)*(H294-I294))</f>
        <v>-12.672999999999995</v>
      </c>
      <c r="S294">
        <f t="shared" si="12"/>
        <v>1.7799999999999998</v>
      </c>
      <c r="T294" s="2">
        <f t="shared" si="13"/>
        <v>-10.892999999999995</v>
      </c>
      <c r="U294" s="2">
        <f t="shared" si="14"/>
        <v>-21.92089783281733</v>
      </c>
    </row>
    <row r="295" spans="1:21" ht="12.75">
      <c r="A295" t="s">
        <v>537</v>
      </c>
      <c r="B295">
        <v>28</v>
      </c>
      <c r="C295" t="s">
        <v>326</v>
      </c>
      <c r="D295" t="s">
        <v>68</v>
      </c>
      <c r="E295" t="s">
        <v>323</v>
      </c>
      <c r="F295">
        <v>66</v>
      </c>
      <c r="G295">
        <v>164</v>
      </c>
      <c r="H295">
        <v>137</v>
      </c>
      <c r="I295">
        <v>26</v>
      </c>
      <c r="J295">
        <v>21</v>
      </c>
      <c r="K295">
        <v>4</v>
      </c>
      <c r="L295">
        <v>1</v>
      </c>
      <c r="M295">
        <v>0</v>
      </c>
      <c r="N295">
        <v>22</v>
      </c>
      <c r="O295">
        <v>1</v>
      </c>
      <c r="P295">
        <v>5</v>
      </c>
      <c r="Q295">
        <v>0</v>
      </c>
      <c r="R295">
        <f>SUM(J295*0.47)+(K295*0.85)+(L295*1.02)+(M295*1.4)+(N295*0.33)+(O295*0.33)-((0.308)*(H295-I295))</f>
        <v>-12.308000000000003</v>
      </c>
      <c r="S295">
        <f t="shared" si="12"/>
        <v>1.1</v>
      </c>
      <c r="T295" s="2">
        <f t="shared" si="13"/>
        <v>-11.208000000000004</v>
      </c>
      <c r="U295" s="2">
        <f t="shared" si="14"/>
        <v>-44.42195121951221</v>
      </c>
    </row>
    <row r="296" spans="1:21" ht="12.75">
      <c r="A296" t="s">
        <v>397</v>
      </c>
      <c r="B296">
        <v>26</v>
      </c>
      <c r="C296" t="s">
        <v>358</v>
      </c>
      <c r="D296" t="s">
        <v>22</v>
      </c>
      <c r="E296" t="s">
        <v>323</v>
      </c>
      <c r="F296">
        <v>59</v>
      </c>
      <c r="G296">
        <v>168</v>
      </c>
      <c r="H296">
        <v>158</v>
      </c>
      <c r="I296">
        <v>33</v>
      </c>
      <c r="J296">
        <v>20</v>
      </c>
      <c r="K296">
        <v>9</v>
      </c>
      <c r="L296">
        <v>4</v>
      </c>
      <c r="M296">
        <v>0</v>
      </c>
      <c r="N296">
        <v>9</v>
      </c>
      <c r="O296">
        <v>1</v>
      </c>
      <c r="P296">
        <v>10</v>
      </c>
      <c r="Q296">
        <v>5</v>
      </c>
      <c r="R296">
        <f>SUM(J296*0.47)+(K296*0.85)+(L296*1.02)+(M296*1.4)+(N296*0.33)+(O296*0.33)-((0.293)*(H296-I296))</f>
        <v>-12.195000000000007</v>
      </c>
      <c r="S296">
        <f t="shared" si="12"/>
        <v>0.30000000000000027</v>
      </c>
      <c r="T296" s="2">
        <f t="shared" si="13"/>
        <v>-11.895000000000007</v>
      </c>
      <c r="U296" s="2">
        <f t="shared" si="14"/>
        <v>-46.02232142857145</v>
      </c>
    </row>
    <row r="297" spans="1:21" ht="12.75">
      <c r="A297" t="s">
        <v>426</v>
      </c>
      <c r="B297">
        <v>29</v>
      </c>
      <c r="C297" t="s">
        <v>341</v>
      </c>
      <c r="D297" t="s">
        <v>19</v>
      </c>
      <c r="E297" t="s">
        <v>323</v>
      </c>
      <c r="F297">
        <v>62</v>
      </c>
      <c r="G297">
        <v>239</v>
      </c>
      <c r="H297">
        <v>216</v>
      </c>
      <c r="I297">
        <v>54</v>
      </c>
      <c r="J297">
        <v>32</v>
      </c>
      <c r="K297">
        <v>17</v>
      </c>
      <c r="L297">
        <v>0</v>
      </c>
      <c r="M297">
        <v>5</v>
      </c>
      <c r="N297">
        <v>10</v>
      </c>
      <c r="O297">
        <v>5</v>
      </c>
      <c r="P297">
        <v>0</v>
      </c>
      <c r="Q297">
        <v>4</v>
      </c>
      <c r="R297">
        <f>SUM(J297*0.47)+(K297*0.85)+(L297*1.02)+(M297*1.4)+(N297*0.33)+(O297*0.33)-((0.322)*(H297-I297))</f>
        <v>-10.72400000000001</v>
      </c>
      <c r="S297">
        <f t="shared" si="12"/>
        <v>-1.52</v>
      </c>
      <c r="T297" s="2">
        <f t="shared" si="13"/>
        <v>-12.24400000000001</v>
      </c>
      <c r="U297" s="2">
        <f t="shared" si="14"/>
        <v>-33.29958158995819</v>
      </c>
    </row>
    <row r="298" spans="1:21" ht="12.75">
      <c r="A298" t="s">
        <v>449</v>
      </c>
      <c r="B298">
        <v>28</v>
      </c>
      <c r="C298" t="s">
        <v>344</v>
      </c>
      <c r="D298" t="s">
        <v>52</v>
      </c>
      <c r="E298" t="s">
        <v>323</v>
      </c>
      <c r="F298">
        <v>80</v>
      </c>
      <c r="G298">
        <v>336</v>
      </c>
      <c r="H298">
        <v>308</v>
      </c>
      <c r="I298">
        <v>81</v>
      </c>
      <c r="J298">
        <v>62</v>
      </c>
      <c r="K298">
        <v>14</v>
      </c>
      <c r="L298">
        <v>2</v>
      </c>
      <c r="M298">
        <v>3</v>
      </c>
      <c r="N298">
        <v>21</v>
      </c>
      <c r="O298">
        <v>2</v>
      </c>
      <c r="P298">
        <v>2</v>
      </c>
      <c r="Q298">
        <v>1</v>
      </c>
      <c r="R298">
        <f>SUM(J298*0.47)+(K298*0.85)+(L298*1.02)+(M298*1.4)+(N298*0.33)+(O298*0.33)-((0.296)*(H298-I298))</f>
        <v>-12.321999999999996</v>
      </c>
      <c r="S298">
        <f t="shared" si="12"/>
        <v>0.06</v>
      </c>
      <c r="T298" s="2">
        <f t="shared" si="13"/>
        <v>-12.261999999999995</v>
      </c>
      <c r="U298" s="2">
        <f t="shared" si="14"/>
        <v>-23.721130952380943</v>
      </c>
    </row>
    <row r="299" spans="1:21" ht="12.75">
      <c r="A299" t="s">
        <v>445</v>
      </c>
      <c r="B299">
        <v>28</v>
      </c>
      <c r="C299" t="s">
        <v>332</v>
      </c>
      <c r="D299" t="s">
        <v>28</v>
      </c>
      <c r="E299" t="s">
        <v>323</v>
      </c>
      <c r="F299">
        <v>74</v>
      </c>
      <c r="G299">
        <v>314</v>
      </c>
      <c r="H299">
        <v>277</v>
      </c>
      <c r="I299">
        <v>60</v>
      </c>
      <c r="J299">
        <v>45</v>
      </c>
      <c r="K299">
        <v>9</v>
      </c>
      <c r="L299">
        <v>0</v>
      </c>
      <c r="M299">
        <v>6</v>
      </c>
      <c r="N299">
        <v>29</v>
      </c>
      <c r="O299">
        <v>7</v>
      </c>
      <c r="P299">
        <v>1</v>
      </c>
      <c r="Q299">
        <v>2</v>
      </c>
      <c r="R299">
        <f>SUM(J299*0.47)+(K299*0.85)+(L299*1.02)+(M299*1.4)+(N299*0.33)+(O299*0.33)-((0.281)*(H299-I299))</f>
        <v>-11.897000000000006</v>
      </c>
      <c r="S299">
        <f t="shared" si="12"/>
        <v>-0.54</v>
      </c>
      <c r="T299" s="2">
        <f t="shared" si="13"/>
        <v>-12.437000000000005</v>
      </c>
      <c r="U299" s="2">
        <f t="shared" si="14"/>
        <v>-25.745382165605104</v>
      </c>
    </row>
    <row r="300" spans="1:21" ht="12.75">
      <c r="A300" t="s">
        <v>466</v>
      </c>
      <c r="B300">
        <v>26</v>
      </c>
      <c r="C300" t="s">
        <v>341</v>
      </c>
      <c r="D300" t="s">
        <v>52</v>
      </c>
      <c r="E300" t="s">
        <v>323</v>
      </c>
      <c r="F300">
        <v>60</v>
      </c>
      <c r="G300">
        <v>206</v>
      </c>
      <c r="H300">
        <v>188</v>
      </c>
      <c r="I300">
        <v>47</v>
      </c>
      <c r="J300">
        <v>29</v>
      </c>
      <c r="K300">
        <v>17</v>
      </c>
      <c r="L300">
        <v>0</v>
      </c>
      <c r="M300">
        <v>1</v>
      </c>
      <c r="N300">
        <v>10</v>
      </c>
      <c r="O300">
        <v>0</v>
      </c>
      <c r="P300">
        <v>0</v>
      </c>
      <c r="Q300">
        <v>0</v>
      </c>
      <c r="R300">
        <f>SUM(J300*0.47)+(K300*0.85)+(L300*1.02)+(M300*1.4)+(N300*0.33)+(O300*0.33)-((0.322)*(H300-I300))</f>
        <v>-12.622000000000007</v>
      </c>
      <c r="S300">
        <f t="shared" si="12"/>
        <v>0</v>
      </c>
      <c r="T300" s="2">
        <f t="shared" si="13"/>
        <v>-12.622000000000007</v>
      </c>
      <c r="U300" s="2">
        <f t="shared" si="14"/>
        <v>-39.82669902912624</v>
      </c>
    </row>
    <row r="301" spans="1:21" ht="12.75">
      <c r="A301" t="s">
        <v>498</v>
      </c>
      <c r="B301">
        <v>23</v>
      </c>
      <c r="C301" t="s">
        <v>341</v>
      </c>
      <c r="D301" t="s">
        <v>52</v>
      </c>
      <c r="E301" t="s">
        <v>323</v>
      </c>
      <c r="F301">
        <v>58</v>
      </c>
      <c r="G301">
        <v>253</v>
      </c>
      <c r="H301">
        <v>224</v>
      </c>
      <c r="I301">
        <v>54</v>
      </c>
      <c r="J301">
        <v>36</v>
      </c>
      <c r="K301">
        <v>15</v>
      </c>
      <c r="L301">
        <v>0</v>
      </c>
      <c r="M301">
        <v>3</v>
      </c>
      <c r="N301">
        <v>25</v>
      </c>
      <c r="O301">
        <v>2</v>
      </c>
      <c r="P301">
        <v>1</v>
      </c>
      <c r="Q301">
        <v>3</v>
      </c>
      <c r="R301">
        <f>SUM(J301*0.47)+(K301*0.85)+(L301*1.02)+(M301*1.4)+(N301*0.33)+(O301*0.33)-((0.322)*(H301-I301))</f>
        <v>-11.960000000000008</v>
      </c>
      <c r="S301">
        <f t="shared" si="12"/>
        <v>-0.9200000000000002</v>
      </c>
      <c r="T301" s="2">
        <f t="shared" si="13"/>
        <v>-12.880000000000008</v>
      </c>
      <c r="U301" s="2">
        <f t="shared" si="14"/>
        <v>-33.09090909090911</v>
      </c>
    </row>
    <row r="302" spans="1:21" ht="12.75">
      <c r="A302" t="s">
        <v>402</v>
      </c>
      <c r="B302">
        <v>24</v>
      </c>
      <c r="C302" t="s">
        <v>335</v>
      </c>
      <c r="D302" t="s">
        <v>52</v>
      </c>
      <c r="E302" t="s">
        <v>323</v>
      </c>
      <c r="F302">
        <v>42</v>
      </c>
      <c r="G302">
        <v>118</v>
      </c>
      <c r="H302">
        <v>107</v>
      </c>
      <c r="I302">
        <v>17</v>
      </c>
      <c r="J302">
        <v>14</v>
      </c>
      <c r="K302">
        <v>1</v>
      </c>
      <c r="L302">
        <v>2</v>
      </c>
      <c r="M302">
        <v>0</v>
      </c>
      <c r="N302">
        <v>9</v>
      </c>
      <c r="O302">
        <v>0</v>
      </c>
      <c r="P302">
        <v>1</v>
      </c>
      <c r="Q302">
        <v>0</v>
      </c>
      <c r="R302">
        <f>SUM(J302*0.47)+(K302*0.85)+(L302*1.02)+(M302*1.4)+(N302*0.33)+(O302*0.33)-((0.287)*(H302-I302))</f>
        <v>-13.389999999999999</v>
      </c>
      <c r="S302">
        <f t="shared" si="12"/>
        <v>0.22</v>
      </c>
      <c r="T302" s="2">
        <f t="shared" si="13"/>
        <v>-13.169999999999998</v>
      </c>
      <c r="U302" s="2">
        <f t="shared" si="14"/>
        <v>-72.54661016949152</v>
      </c>
    </row>
    <row r="303" spans="1:21" ht="12.75">
      <c r="A303" t="s">
        <v>379</v>
      </c>
      <c r="B303">
        <v>24</v>
      </c>
      <c r="C303" t="s">
        <v>330</v>
      </c>
      <c r="D303" t="s">
        <v>19</v>
      </c>
      <c r="E303" t="s">
        <v>323</v>
      </c>
      <c r="F303">
        <v>47</v>
      </c>
      <c r="G303">
        <v>164</v>
      </c>
      <c r="H303">
        <v>140</v>
      </c>
      <c r="I303">
        <v>20</v>
      </c>
      <c r="J303">
        <v>11</v>
      </c>
      <c r="K303">
        <v>5</v>
      </c>
      <c r="L303">
        <v>0</v>
      </c>
      <c r="M303">
        <v>4</v>
      </c>
      <c r="N303">
        <v>15</v>
      </c>
      <c r="O303">
        <v>6</v>
      </c>
      <c r="P303">
        <v>0</v>
      </c>
      <c r="Q303">
        <v>0</v>
      </c>
      <c r="R303">
        <f>SUM(J303*0.47)+(K303*0.85)+(L303*1.02)+(M303*1.4)+(N303*0.33)+(O303*0.33)-((0.293)*(H303-I303))</f>
        <v>-13.209999999999997</v>
      </c>
      <c r="S303">
        <f t="shared" si="12"/>
        <v>0</v>
      </c>
      <c r="T303" s="2">
        <f t="shared" si="13"/>
        <v>-13.209999999999997</v>
      </c>
      <c r="U303" s="2">
        <f t="shared" si="14"/>
        <v>-52.356707317073166</v>
      </c>
    </row>
    <row r="304" spans="1:21" ht="12.75">
      <c r="A304" t="s">
        <v>619</v>
      </c>
      <c r="B304">
        <v>32</v>
      </c>
      <c r="C304" t="s">
        <v>326</v>
      </c>
      <c r="D304" t="s">
        <v>34</v>
      </c>
      <c r="E304" t="s">
        <v>323</v>
      </c>
      <c r="F304">
        <v>52</v>
      </c>
      <c r="G304">
        <v>224</v>
      </c>
      <c r="H304">
        <v>206</v>
      </c>
      <c r="I304">
        <v>43</v>
      </c>
      <c r="J304">
        <v>23</v>
      </c>
      <c r="K304">
        <v>13</v>
      </c>
      <c r="L304">
        <v>1</v>
      </c>
      <c r="M304">
        <v>6</v>
      </c>
      <c r="N304">
        <v>16</v>
      </c>
      <c r="O304">
        <v>2</v>
      </c>
      <c r="P304">
        <v>4</v>
      </c>
      <c r="Q304">
        <v>4</v>
      </c>
      <c r="R304">
        <f>SUM(J304*0.47)+(K304*0.85)+(L304*1.02)+(M304*1.4)+(N304*0.33)+(O304*0.33)-((0.308)*(H304-I304))</f>
        <v>-12.984000000000009</v>
      </c>
      <c r="S304">
        <f t="shared" si="12"/>
        <v>-0.64</v>
      </c>
      <c r="T304" s="2">
        <f t="shared" si="13"/>
        <v>-13.62400000000001</v>
      </c>
      <c r="U304" s="2">
        <f t="shared" si="14"/>
        <v>-39.5339285714286</v>
      </c>
    </row>
    <row r="305" spans="1:21" ht="12.75">
      <c r="A305" t="s">
        <v>611</v>
      </c>
      <c r="B305">
        <v>34</v>
      </c>
      <c r="C305" t="s">
        <v>324</v>
      </c>
      <c r="D305" t="s">
        <v>19</v>
      </c>
      <c r="E305" t="s">
        <v>323</v>
      </c>
      <c r="F305">
        <v>109</v>
      </c>
      <c r="G305">
        <v>423</v>
      </c>
      <c r="H305">
        <v>370</v>
      </c>
      <c r="I305">
        <v>90</v>
      </c>
      <c r="J305">
        <v>65</v>
      </c>
      <c r="K305">
        <v>22</v>
      </c>
      <c r="L305">
        <v>2</v>
      </c>
      <c r="M305">
        <v>1</v>
      </c>
      <c r="N305">
        <v>37</v>
      </c>
      <c r="O305">
        <v>11</v>
      </c>
      <c r="P305">
        <v>6</v>
      </c>
      <c r="Q305">
        <v>3</v>
      </c>
      <c r="R305">
        <f>SUM(J305*0.47)+(K305*0.85)+(L305*1.02)+(M305*1.4)+(N305*0.33)+(O305*0.33)-((0.296)*(H305-I305))</f>
        <v>-14.349999999999994</v>
      </c>
      <c r="S305">
        <f t="shared" si="12"/>
        <v>0.17999999999999994</v>
      </c>
      <c r="T305" s="2">
        <f t="shared" si="13"/>
        <v>-14.169999999999995</v>
      </c>
      <c r="U305" s="2">
        <f t="shared" si="14"/>
        <v>-21.774231678486988</v>
      </c>
    </row>
    <row r="306" spans="1:21" ht="12.75">
      <c r="A306" t="s">
        <v>539</v>
      </c>
      <c r="B306">
        <v>36</v>
      </c>
      <c r="C306" t="s">
        <v>344</v>
      </c>
      <c r="D306" t="s">
        <v>19</v>
      </c>
      <c r="E306" t="s">
        <v>323</v>
      </c>
      <c r="F306">
        <v>77</v>
      </c>
      <c r="G306">
        <v>269</v>
      </c>
      <c r="H306">
        <v>241</v>
      </c>
      <c r="I306">
        <v>52</v>
      </c>
      <c r="J306">
        <v>36</v>
      </c>
      <c r="K306">
        <v>8</v>
      </c>
      <c r="L306">
        <v>2</v>
      </c>
      <c r="M306">
        <v>6</v>
      </c>
      <c r="N306">
        <v>25</v>
      </c>
      <c r="O306">
        <v>0</v>
      </c>
      <c r="P306">
        <v>0</v>
      </c>
      <c r="Q306">
        <v>2</v>
      </c>
      <c r="R306">
        <f>SUM(J306*0.47)+(K306*0.85)+(L306*1.02)+(M306*1.4)+(N306*0.33)+(O306*0.33)-((0.296)*(H306-I306))</f>
        <v>-13.533999999999999</v>
      </c>
      <c r="S306">
        <f t="shared" si="12"/>
        <v>-0.76</v>
      </c>
      <c r="T306" s="2">
        <f t="shared" si="13"/>
        <v>-14.293999999999999</v>
      </c>
      <c r="U306" s="2">
        <f t="shared" si="14"/>
        <v>-34.53940520446096</v>
      </c>
    </row>
    <row r="307" spans="1:21" ht="12.75">
      <c r="A307" t="s">
        <v>630</v>
      </c>
      <c r="B307">
        <v>28</v>
      </c>
      <c r="C307" t="s">
        <v>332</v>
      </c>
      <c r="D307" t="s">
        <v>22</v>
      </c>
      <c r="E307" t="s">
        <v>323</v>
      </c>
      <c r="F307">
        <v>100</v>
      </c>
      <c r="G307">
        <v>363</v>
      </c>
      <c r="H307">
        <v>325</v>
      </c>
      <c r="I307">
        <v>76</v>
      </c>
      <c r="J307">
        <v>54</v>
      </c>
      <c r="K307">
        <v>20</v>
      </c>
      <c r="L307">
        <v>0</v>
      </c>
      <c r="M307">
        <v>2</v>
      </c>
      <c r="N307">
        <v>32</v>
      </c>
      <c r="O307">
        <v>2</v>
      </c>
      <c r="P307">
        <v>4</v>
      </c>
      <c r="Q307">
        <v>5</v>
      </c>
      <c r="R307">
        <f>SUM(J307*0.47)+(K307*0.85)+(L307*1.02)+(M307*1.4)+(N307*0.33)+(O307*0.33)-((0.281)*(H307-I307))</f>
        <v>-13.569000000000017</v>
      </c>
      <c r="S307">
        <f t="shared" si="12"/>
        <v>-1.02</v>
      </c>
      <c r="T307" s="2">
        <f t="shared" si="13"/>
        <v>-14.589000000000016</v>
      </c>
      <c r="U307" s="2">
        <f t="shared" si="14"/>
        <v>-26.123553719008292</v>
      </c>
    </row>
    <row r="308" spans="1:21" ht="12.75">
      <c r="A308" t="s">
        <v>602</v>
      </c>
      <c r="B308">
        <v>29</v>
      </c>
      <c r="C308" t="s">
        <v>369</v>
      </c>
      <c r="D308" t="s">
        <v>19</v>
      </c>
      <c r="E308" t="s">
        <v>323</v>
      </c>
      <c r="F308">
        <v>81</v>
      </c>
      <c r="G308">
        <v>273</v>
      </c>
      <c r="H308">
        <v>235</v>
      </c>
      <c r="I308">
        <v>51</v>
      </c>
      <c r="J308">
        <v>40</v>
      </c>
      <c r="K308">
        <v>9</v>
      </c>
      <c r="L308">
        <v>0</v>
      </c>
      <c r="M308">
        <v>2</v>
      </c>
      <c r="N308">
        <v>32</v>
      </c>
      <c r="O308">
        <v>4</v>
      </c>
      <c r="P308">
        <v>1</v>
      </c>
      <c r="Q308">
        <v>1</v>
      </c>
      <c r="R308">
        <f>SUM(J308*0.47)+(K308*0.85)+(L308*1.02)+(M308*1.4)+(N308*0.33)+(O308*0.33)-((0.302)*(H308-I308))</f>
        <v>-14.438000000000002</v>
      </c>
      <c r="S308">
        <f t="shared" si="12"/>
        <v>-0.16</v>
      </c>
      <c r="T308" s="2">
        <f t="shared" si="13"/>
        <v>-14.598000000000003</v>
      </c>
      <c r="U308" s="2">
        <f t="shared" si="14"/>
        <v>-34.75714285714286</v>
      </c>
    </row>
    <row r="309" spans="1:21" ht="12.75">
      <c r="A309" t="s">
        <v>480</v>
      </c>
      <c r="B309">
        <v>27</v>
      </c>
      <c r="C309" t="s">
        <v>358</v>
      </c>
      <c r="D309" t="s">
        <v>45</v>
      </c>
      <c r="E309" t="s">
        <v>323</v>
      </c>
      <c r="F309">
        <v>110</v>
      </c>
      <c r="G309">
        <v>419</v>
      </c>
      <c r="H309">
        <v>393</v>
      </c>
      <c r="I309">
        <v>96</v>
      </c>
      <c r="J309">
        <v>58</v>
      </c>
      <c r="K309">
        <v>28</v>
      </c>
      <c r="L309">
        <v>4</v>
      </c>
      <c r="M309">
        <v>6</v>
      </c>
      <c r="N309">
        <v>25</v>
      </c>
      <c r="O309">
        <v>1</v>
      </c>
      <c r="P309">
        <v>2</v>
      </c>
      <c r="Q309">
        <v>2</v>
      </c>
      <c r="R309">
        <f>SUM(J309*0.47)+(K309*0.85)+(L309*1.02)+(M309*1.4)+(N309*0.33)+(O309*0.33)-((0.293)*(H309-I309))</f>
        <v>-14.90100000000001</v>
      </c>
      <c r="S309">
        <f t="shared" si="12"/>
        <v>-0.32</v>
      </c>
      <c r="T309" s="2">
        <f t="shared" si="13"/>
        <v>-15.22100000000001</v>
      </c>
      <c r="U309" s="2">
        <f t="shared" si="14"/>
        <v>-23.61252983293558</v>
      </c>
    </row>
    <row r="310" spans="1:21" ht="12.75">
      <c r="A310" t="s">
        <v>423</v>
      </c>
      <c r="B310">
        <v>24</v>
      </c>
      <c r="C310" t="s">
        <v>326</v>
      </c>
      <c r="D310" t="s">
        <v>49</v>
      </c>
      <c r="E310" t="s">
        <v>323</v>
      </c>
      <c r="F310">
        <v>117</v>
      </c>
      <c r="G310">
        <v>515</v>
      </c>
      <c r="H310">
        <v>466</v>
      </c>
      <c r="I310">
        <v>108</v>
      </c>
      <c r="J310">
        <v>56</v>
      </c>
      <c r="K310">
        <v>33</v>
      </c>
      <c r="L310">
        <v>4</v>
      </c>
      <c r="M310">
        <v>15</v>
      </c>
      <c r="N310">
        <v>43</v>
      </c>
      <c r="O310">
        <v>1</v>
      </c>
      <c r="P310">
        <v>9</v>
      </c>
      <c r="Q310">
        <v>4</v>
      </c>
      <c r="R310">
        <f>SUM(J310*0.47)+(K310*0.85)+(L310*1.02)+(M310*1.4)+(N310*0.33)+(O310*0.33)-((0.308)*(H310-I310))</f>
        <v>-16.293999999999997</v>
      </c>
      <c r="S310">
        <f t="shared" si="12"/>
        <v>0.45999999999999996</v>
      </c>
      <c r="T310" s="2">
        <f t="shared" si="13"/>
        <v>-15.833999999999996</v>
      </c>
      <c r="U310" s="2">
        <f t="shared" si="14"/>
        <v>-19.98466019417475</v>
      </c>
    </row>
    <row r="311" spans="1:21" ht="12.75">
      <c r="A311" t="s">
        <v>436</v>
      </c>
      <c r="B311">
        <v>26</v>
      </c>
      <c r="C311" t="s">
        <v>332</v>
      </c>
      <c r="D311" t="s">
        <v>34</v>
      </c>
      <c r="E311" t="s">
        <v>323</v>
      </c>
      <c r="F311">
        <v>63</v>
      </c>
      <c r="G311">
        <v>206</v>
      </c>
      <c r="H311">
        <v>195</v>
      </c>
      <c r="I311">
        <v>40</v>
      </c>
      <c r="J311">
        <v>32</v>
      </c>
      <c r="K311">
        <v>6</v>
      </c>
      <c r="L311">
        <v>0</v>
      </c>
      <c r="M311">
        <v>2</v>
      </c>
      <c r="N311">
        <v>10</v>
      </c>
      <c r="O311">
        <v>0</v>
      </c>
      <c r="P311">
        <v>0</v>
      </c>
      <c r="Q311">
        <v>1</v>
      </c>
      <c r="R311">
        <f>SUM(J311*0.47)+(K311*0.85)+(L311*1.02)+(M311*1.4)+(N311*0.33)+(O311*0.33)-((0.281)*(H311-I311))</f>
        <v>-17.315000000000005</v>
      </c>
      <c r="S311">
        <f t="shared" si="12"/>
        <v>-0.38</v>
      </c>
      <c r="T311" s="2">
        <f t="shared" si="13"/>
        <v>-17.695000000000004</v>
      </c>
      <c r="U311" s="2">
        <f t="shared" si="14"/>
        <v>-55.83373786407768</v>
      </c>
    </row>
    <row r="312" spans="1:21" ht="12.75">
      <c r="A312" t="s">
        <v>586</v>
      </c>
      <c r="B312">
        <v>28</v>
      </c>
      <c r="C312" t="s">
        <v>343</v>
      </c>
      <c r="D312" t="s">
        <v>52</v>
      </c>
      <c r="E312" t="s">
        <v>323</v>
      </c>
      <c r="F312">
        <v>105</v>
      </c>
      <c r="G312">
        <v>423</v>
      </c>
      <c r="H312">
        <v>389</v>
      </c>
      <c r="I312">
        <v>83</v>
      </c>
      <c r="J312">
        <v>56</v>
      </c>
      <c r="K312">
        <v>15</v>
      </c>
      <c r="L312">
        <v>2</v>
      </c>
      <c r="M312">
        <v>10</v>
      </c>
      <c r="N312">
        <v>22</v>
      </c>
      <c r="O312">
        <v>5</v>
      </c>
      <c r="P312">
        <v>5</v>
      </c>
      <c r="Q312">
        <v>1</v>
      </c>
      <c r="R312">
        <f>SUM(J312*0.47)+(K312*0.85)+(L312*1.02)+(M312*1.4)+(N312*0.33)+(O312*0.33)-((0.27)*(H312-I312))</f>
        <v>-18.60000000000001</v>
      </c>
      <c r="S312">
        <f t="shared" si="12"/>
        <v>0.7200000000000001</v>
      </c>
      <c r="T312" s="2">
        <f t="shared" si="13"/>
        <v>-17.88000000000001</v>
      </c>
      <c r="U312" s="2">
        <f t="shared" si="14"/>
        <v>-27.475177304964554</v>
      </c>
    </row>
    <row r="313" spans="1:21" ht="12.75">
      <c r="A313" t="s">
        <v>598</v>
      </c>
      <c r="B313">
        <v>31</v>
      </c>
      <c r="C313" t="s">
        <v>335</v>
      </c>
      <c r="D313" t="s">
        <v>49</v>
      </c>
      <c r="E313" t="s">
        <v>323</v>
      </c>
      <c r="F313">
        <v>68</v>
      </c>
      <c r="G313">
        <v>234</v>
      </c>
      <c r="H313">
        <v>205</v>
      </c>
      <c r="I313">
        <v>33</v>
      </c>
      <c r="J313">
        <v>21</v>
      </c>
      <c r="K313">
        <v>8</v>
      </c>
      <c r="L313">
        <v>1</v>
      </c>
      <c r="M313">
        <v>3</v>
      </c>
      <c r="N313">
        <v>27</v>
      </c>
      <c r="O313">
        <v>1</v>
      </c>
      <c r="P313">
        <v>0</v>
      </c>
      <c r="Q313">
        <v>1</v>
      </c>
      <c r="R313">
        <f>SUM(J313*0.47)+(K313*0.85)+(L313*1.02)+(M313*1.4)+(N313*0.33)+(O313*0.33)-((0.287)*(H313-I313))</f>
        <v>-18.234</v>
      </c>
      <c r="S313">
        <f t="shared" si="12"/>
        <v>-0.38</v>
      </c>
      <c r="T313" s="2">
        <f t="shared" si="13"/>
        <v>-18.614</v>
      </c>
      <c r="U313" s="2">
        <f t="shared" si="14"/>
        <v>-51.705555555555556</v>
      </c>
    </row>
    <row r="314" spans="1:21" ht="12.75">
      <c r="A314" t="s">
        <v>367</v>
      </c>
      <c r="B314">
        <v>25</v>
      </c>
      <c r="C314" t="s">
        <v>330</v>
      </c>
      <c r="D314" t="s">
        <v>49</v>
      </c>
      <c r="E314" t="s">
        <v>323</v>
      </c>
      <c r="F314">
        <v>95</v>
      </c>
      <c r="G314">
        <v>400</v>
      </c>
      <c r="H314">
        <v>364</v>
      </c>
      <c r="I314">
        <v>84</v>
      </c>
      <c r="J314">
        <v>69</v>
      </c>
      <c r="K314">
        <v>7</v>
      </c>
      <c r="L314">
        <v>3</v>
      </c>
      <c r="M314">
        <v>5</v>
      </c>
      <c r="N314">
        <v>28</v>
      </c>
      <c r="O314">
        <v>1</v>
      </c>
      <c r="P314">
        <v>33</v>
      </c>
      <c r="Q314">
        <v>8</v>
      </c>
      <c r="R314">
        <f>SUM(J314*0.47)+(K314*0.85)+(L314*1.02)+(M314*1.4)+(N314*0.33)+(O314*0.33)-((0.293)*(H314-I314))</f>
        <v>-24.029999999999987</v>
      </c>
      <c r="S314">
        <f t="shared" si="12"/>
        <v>4.22</v>
      </c>
      <c r="T314" s="2">
        <f t="shared" si="13"/>
        <v>-19.809999999999988</v>
      </c>
      <c r="U314" s="2">
        <f t="shared" si="14"/>
        <v>-32.19124999999998</v>
      </c>
    </row>
    <row r="315" spans="1:21" ht="12.75">
      <c r="A315" t="s">
        <v>462</v>
      </c>
      <c r="B315">
        <v>26</v>
      </c>
      <c r="C315" t="s">
        <v>341</v>
      </c>
      <c r="D315" t="s">
        <v>49</v>
      </c>
      <c r="E315" t="s">
        <v>323</v>
      </c>
      <c r="F315">
        <v>100</v>
      </c>
      <c r="G315">
        <v>412</v>
      </c>
      <c r="H315">
        <v>371</v>
      </c>
      <c r="I315">
        <v>93</v>
      </c>
      <c r="J315">
        <v>78</v>
      </c>
      <c r="K315">
        <v>12</v>
      </c>
      <c r="L315">
        <v>2</v>
      </c>
      <c r="M315">
        <v>1</v>
      </c>
      <c r="N315">
        <v>27</v>
      </c>
      <c r="O315">
        <v>3</v>
      </c>
      <c r="P315">
        <v>51</v>
      </c>
      <c r="Q315">
        <v>6</v>
      </c>
      <c r="R315">
        <f>SUM(J315*0.47)+(K315*0.85)+(L315*1.02)+(M315*1.4)+(N315*0.33)+(O315*0.33)-((0.322)*(H315-I315))</f>
        <v>-29.31600000000001</v>
      </c>
      <c r="S315">
        <f t="shared" si="12"/>
        <v>8.940000000000001</v>
      </c>
      <c r="T315" s="2">
        <f t="shared" si="13"/>
        <v>-20.37600000000001</v>
      </c>
      <c r="U315" s="2">
        <f t="shared" si="14"/>
        <v>-32.14660194174758</v>
      </c>
    </row>
    <row r="316" spans="1:21" ht="12.75">
      <c r="A316" t="s">
        <v>535</v>
      </c>
      <c r="B316">
        <v>41</v>
      </c>
      <c r="C316" t="s">
        <v>358</v>
      </c>
      <c r="D316" t="s">
        <v>52</v>
      </c>
      <c r="E316" t="s">
        <v>323</v>
      </c>
      <c r="F316">
        <v>63</v>
      </c>
      <c r="G316">
        <v>213</v>
      </c>
      <c r="H316">
        <v>189</v>
      </c>
      <c r="I316">
        <v>34</v>
      </c>
      <c r="J316">
        <v>28</v>
      </c>
      <c r="K316">
        <v>6</v>
      </c>
      <c r="L316">
        <v>0</v>
      </c>
      <c r="M316">
        <v>0</v>
      </c>
      <c r="N316">
        <v>17</v>
      </c>
      <c r="O316">
        <v>0</v>
      </c>
      <c r="P316">
        <v>4</v>
      </c>
      <c r="Q316">
        <v>1</v>
      </c>
      <c r="R316">
        <f>SUM(J316*0.47)+(K316*0.85)+(L316*1.02)+(M316*1.4)+(N316*0.33)+(O316*0.33)-((0.293)*(H316-I316))</f>
        <v>-21.545</v>
      </c>
      <c r="S316">
        <f t="shared" si="12"/>
        <v>0.5</v>
      </c>
      <c r="T316" s="2">
        <f t="shared" si="13"/>
        <v>-21.045</v>
      </c>
      <c r="U316" s="2">
        <f t="shared" si="14"/>
        <v>-64.2218309859155</v>
      </c>
    </row>
    <row r="317" spans="1:21" ht="12.75">
      <c r="A317" t="s">
        <v>543</v>
      </c>
      <c r="B317">
        <v>28</v>
      </c>
      <c r="C317" t="s">
        <v>344</v>
      </c>
      <c r="D317" t="s">
        <v>49</v>
      </c>
      <c r="E317" t="s">
        <v>323</v>
      </c>
      <c r="F317">
        <v>83</v>
      </c>
      <c r="G317">
        <v>252</v>
      </c>
      <c r="H317">
        <v>238</v>
      </c>
      <c r="I317">
        <v>45</v>
      </c>
      <c r="J317">
        <v>27</v>
      </c>
      <c r="K317">
        <v>10</v>
      </c>
      <c r="L317">
        <v>1</v>
      </c>
      <c r="M317">
        <v>7</v>
      </c>
      <c r="N317">
        <v>9</v>
      </c>
      <c r="O317">
        <v>1</v>
      </c>
      <c r="P317">
        <v>11</v>
      </c>
      <c r="Q317">
        <v>5</v>
      </c>
      <c r="R317">
        <f>SUM(J317*0.47)+(K317*0.85)+(L317*1.02)+(M317*1.4)+(N317*0.33)+(O317*0.33)-((0.296)*(H317-I317))</f>
        <v>-21.818000000000005</v>
      </c>
      <c r="S317">
        <f t="shared" si="12"/>
        <v>0.52</v>
      </c>
      <c r="T317" s="2">
        <f t="shared" si="13"/>
        <v>-21.298000000000005</v>
      </c>
      <c r="U317" s="2">
        <f t="shared" si="14"/>
        <v>-54.93531746031747</v>
      </c>
    </row>
    <row r="318" spans="1:21" ht="12.75">
      <c r="A318" t="s">
        <v>629</v>
      </c>
      <c r="B318">
        <v>24</v>
      </c>
      <c r="C318" t="s">
        <v>362</v>
      </c>
      <c r="D318" t="s">
        <v>28</v>
      </c>
      <c r="E318" t="s">
        <v>323</v>
      </c>
      <c r="F318">
        <v>112</v>
      </c>
      <c r="G318">
        <v>479</v>
      </c>
      <c r="H318">
        <v>438</v>
      </c>
      <c r="I318">
        <v>99</v>
      </c>
      <c r="J318">
        <v>66</v>
      </c>
      <c r="K318">
        <v>22</v>
      </c>
      <c r="L318">
        <v>2</v>
      </c>
      <c r="M318">
        <v>9</v>
      </c>
      <c r="N318">
        <v>30</v>
      </c>
      <c r="O318">
        <v>8</v>
      </c>
      <c r="P318">
        <v>0</v>
      </c>
      <c r="Q318">
        <v>1</v>
      </c>
      <c r="R318">
        <f>SUM(J318*0.47)+(K318*0.85)+(L318*1.02)+(M318*1.4)+(N318*0.33)+(O318*0.33)-((0.29)*(H318-I318))</f>
        <v>-21.409999999999982</v>
      </c>
      <c r="S318">
        <f t="shared" si="12"/>
        <v>-0.38</v>
      </c>
      <c r="T318" s="2">
        <f t="shared" si="13"/>
        <v>-21.78999999999998</v>
      </c>
      <c r="U318" s="2">
        <f t="shared" si="14"/>
        <v>-29.56889352818369</v>
      </c>
    </row>
    <row r="319" spans="1:21" ht="12.75">
      <c r="A319" t="s">
        <v>555</v>
      </c>
      <c r="B319">
        <v>30</v>
      </c>
      <c r="C319" t="s">
        <v>339</v>
      </c>
      <c r="D319" t="s">
        <v>22</v>
      </c>
      <c r="E319" t="s">
        <v>323</v>
      </c>
      <c r="F319">
        <v>106</v>
      </c>
      <c r="G319">
        <v>455</v>
      </c>
      <c r="H319">
        <v>428</v>
      </c>
      <c r="I319">
        <v>107</v>
      </c>
      <c r="J319">
        <v>81</v>
      </c>
      <c r="K319">
        <v>18</v>
      </c>
      <c r="L319">
        <v>0</v>
      </c>
      <c r="M319">
        <v>8</v>
      </c>
      <c r="N319">
        <v>12</v>
      </c>
      <c r="O319">
        <v>3</v>
      </c>
      <c r="P319">
        <v>0</v>
      </c>
      <c r="Q319">
        <v>1</v>
      </c>
      <c r="R319">
        <f>SUM(J319*0.47)+(K319*0.85)+(L319*1.02)+(M319*1.4)+(N319*0.33)+(O319*0.33)-((0.29)*(H319-I319))</f>
        <v>-23.570000000000007</v>
      </c>
      <c r="S319">
        <f t="shared" si="12"/>
        <v>-0.38</v>
      </c>
      <c r="T319" s="2">
        <f t="shared" si="13"/>
        <v>-23.950000000000006</v>
      </c>
      <c r="U319" s="2">
        <f t="shared" si="14"/>
        <v>-34.21428571428572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PALMATEER TRUCKING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Darin Bemis</cp:lastModifiedBy>
  <dcterms:created xsi:type="dcterms:W3CDTF">2008-08-13T02:35:37Z</dcterms:created>
  <dcterms:modified xsi:type="dcterms:W3CDTF">2008-08-14T19:25:22Z</dcterms:modified>
  <cp:category/>
  <cp:version/>
  <cp:contentType/>
  <cp:contentStatus/>
</cp:coreProperties>
</file>